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New_Template" sheetId="1" r:id="rId1"/>
  </sheets>
  <definedNames>
    <definedName name="_xlnm.Print_Area" localSheetId="0">'New_Template'!$A$1:$M$76</definedName>
    <definedName name="_xlnm.Print_Titles" localSheetId="0">'New_Template'!$A:$A,'New_Template'!$1:$7</definedName>
  </definedNames>
  <calcPr fullCalcOnLoad="1"/>
</workbook>
</file>

<file path=xl/sharedStrings.xml><?xml version="1.0" encoding="utf-8"?>
<sst xmlns="http://schemas.openxmlformats.org/spreadsheetml/2006/main" count="96" uniqueCount="61">
  <si>
    <t>NIS</t>
  </si>
  <si>
    <t>USD</t>
  </si>
  <si>
    <t>ID</t>
  </si>
  <si>
    <t>Full name:</t>
  </si>
  <si>
    <t>Cities Visited:</t>
  </si>
  <si>
    <t>EUR</t>
  </si>
  <si>
    <t>GBP</t>
  </si>
  <si>
    <t>Days Covered by this Report</t>
  </si>
  <si>
    <t>Balance to employee</t>
  </si>
  <si>
    <t>Positive means company owes to employee</t>
  </si>
  <si>
    <t>Per Diem</t>
  </si>
  <si>
    <t>Date</t>
  </si>
  <si>
    <t>Number of Nights</t>
  </si>
  <si>
    <t>Sum</t>
  </si>
  <si>
    <t>Which Currency?</t>
  </si>
  <si>
    <t>Convert to NIS</t>
  </si>
  <si>
    <t>Pay Code</t>
  </si>
  <si>
    <t>Employee</t>
  </si>
  <si>
    <t>PrePaid</t>
  </si>
  <si>
    <t>CreditCard</t>
  </si>
  <si>
    <t>Per Diem on hotel nights</t>
  </si>
  <si>
    <t>Per Diem on non-hotel nights</t>
  </si>
  <si>
    <t>Total Per Diem Allowance</t>
  </si>
  <si>
    <t xml:space="preserve">Hotels </t>
  </si>
  <si>
    <t>Hotel Name</t>
  </si>
  <si>
    <t>Total Hotels</t>
  </si>
  <si>
    <t>Detailed Expenses - Vendor</t>
  </si>
  <si>
    <t>Description</t>
  </si>
  <si>
    <t xml:space="preserve">Total Detailed Expenses </t>
  </si>
  <si>
    <t>Cash advanced to Employee</t>
  </si>
  <si>
    <t>Tickets and other transport (via travel agent)</t>
  </si>
  <si>
    <t>Leg</t>
  </si>
  <si>
    <t>Ticket 1</t>
  </si>
  <si>
    <t>Ticket 2</t>
  </si>
  <si>
    <t>Car Rental 1</t>
  </si>
  <si>
    <t>Car Rental 2</t>
  </si>
  <si>
    <t>Travel insurance</t>
  </si>
  <si>
    <t>Airport Tax</t>
  </si>
  <si>
    <t>Total Transport</t>
  </si>
  <si>
    <t>Total All Trip-Related Expenses</t>
  </si>
  <si>
    <t>Diary of meetings/persons</t>
  </si>
  <si>
    <t>City</t>
  </si>
  <si>
    <t>Company</t>
  </si>
  <si>
    <t>Comments</t>
  </si>
  <si>
    <t>Took to Dinner?</t>
  </si>
  <si>
    <t>Signature of employee:</t>
  </si>
  <si>
    <t>Date:</t>
  </si>
  <si>
    <t>Signature of manager:</t>
  </si>
  <si>
    <t>Comments:</t>
  </si>
  <si>
    <t>__________________________________</t>
  </si>
  <si>
    <t>Signature of Employee + Date</t>
  </si>
  <si>
    <t>Signature of Finance Dep. + Date</t>
  </si>
  <si>
    <t>Excess Luggage</t>
  </si>
  <si>
    <t>Other</t>
  </si>
  <si>
    <t>Convert to EUR</t>
  </si>
  <si>
    <t>(Invoice no. 15471/Receipt 16607)</t>
  </si>
  <si>
    <t xml:space="preserve">Cash handed back </t>
  </si>
  <si>
    <t>Code 1 = Paid by employee Code 2 = Prepaid by SVD Code 3 = Paid by SVD credit card</t>
  </si>
  <si>
    <t>Date Departing from ____</t>
  </si>
  <si>
    <t>Date Returning to _____</t>
  </si>
  <si>
    <t>Travel Expense Report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</si>
</sst>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71" formatCode="_(* #,##0.00_);_(* \(#,##0.00\);_(* &quot;-&quot;??_);_(@_)"/>
    <numFmt numFmtId="180" formatCode="&quot;₪&quot;\ #,##0.00;&quot;₪&quot;\ \-#,##0.00"/>
    <numFmt numFmtId="183" formatCode="_ * #,##0_ ;_ * \-#,##0_ ;_ * &quot;-&quot;_ ;_ @_ "/>
    <numFmt numFmtId="185" formatCode="_ * #,##0.00_ ;_ * \-#,##0.00_ ;_ * &quot;-&quot;??_ ;_ @_ "/>
    <numFmt numFmtId="190" formatCode="_ &quot;¤&quot;\ * #,##0_ ;_ &quot;¤&quot;\ * \-#,##0_ ;_ &quot;¤&quot;\ * &quot;-&quot;_ ;_ @_ "/>
    <numFmt numFmtId="191" formatCode="_ &quot;¤&quot;\ * #,##0.00_ ;_ &quot;¤&quot;\ * \-#,##0.00_ ;_ &quot;¤&quot;\ * &quot;-&quot;??_ ;_ @_ "/>
    <numFmt numFmtId="193" formatCode="0.000"/>
    <numFmt numFmtId="201" formatCode="_(* #,##0_);_(* \(#,##0\);_(* &quot;-&quot;??_);_(@_)"/>
    <numFmt numFmtId="207" formatCode="[$SFr.-807]\ #,##0.00"/>
    <numFmt numFmtId="214" formatCode="[$-409]d/mmm/yy;@"/>
    <numFmt numFmtId="215" formatCode="&quot;$&quot;#,##0"/>
    <numFmt numFmtId="216" formatCode="&quot;$&quot;#,##0.00"/>
    <numFmt numFmtId="217" formatCode="[$₪-40D]\ #,##0.00"/>
    <numFmt numFmtId="218" formatCode="[$$-409]#,##0.00_ ;\-[$$-409]#,##0.00\ "/>
    <numFmt numFmtId="219" formatCode="[$$-409]#,##0.00"/>
    <numFmt numFmtId="220" formatCode="&quot;₪&quot;\ #,##0.00"/>
    <numFmt numFmtId="225" formatCode="[$€-2]\ #,##0.00_);\([$€-2]\ #,##0.00\)"/>
    <numFmt numFmtId="226" formatCode="[$€-2]\ #,##0.00"/>
    <numFmt numFmtId="227" formatCode="[$€-2]\ #,##0.00_);[Red]\([$€-2]\ #,##0.00\)"/>
    <numFmt numFmtId="228" formatCode="[$$-409]#,##0.00_);[Red]\([$$-409]#,##0.00\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20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color indexed="12"/>
      <name val="Arial"/>
      <family val="0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4"/>
      <name val="Bradley Hand ITC"/>
      <family val="4"/>
    </font>
  </fonts>
  <fills count="7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" fontId="1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/>
    </xf>
    <xf numFmtId="193" fontId="12" fillId="3" borderId="0" xfId="0" applyNumberFormat="1" applyFont="1" applyFill="1" applyBorder="1" applyAlignment="1">
      <alignment horizontal="center" vertical="center"/>
    </xf>
    <xf numFmtId="193" fontId="12" fillId="3" borderId="0" xfId="0" applyNumberFormat="1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214" fontId="0" fillId="0" borderId="0" xfId="0" applyNumberFormat="1" applyFont="1" applyAlignment="1">
      <alignment horizontal="left" vertical="center"/>
    </xf>
    <xf numFmtId="214" fontId="0" fillId="0" borderId="4" xfId="0" applyNumberFormat="1" applyFont="1" applyBorder="1" applyAlignment="1">
      <alignment horizontal="right" vertical="center"/>
    </xf>
    <xf numFmtId="214" fontId="0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15" fillId="4" borderId="3" xfId="0" applyFont="1" applyFill="1" applyBorder="1" applyAlignment="1">
      <alignment vertical="center"/>
    </xf>
    <xf numFmtId="0" fontId="16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2" fontId="0" fillId="4" borderId="4" xfId="0" applyNumberFormat="1" applyFont="1" applyFill="1" applyBorder="1" applyAlignment="1">
      <alignment horizontal="right" vertical="center" wrapText="1"/>
    </xf>
    <xf numFmtId="219" fontId="0" fillId="4" borderId="4" xfId="0" applyNumberFormat="1" applyFill="1" applyBorder="1" applyAlignment="1">
      <alignment/>
    </xf>
    <xf numFmtId="217" fontId="0" fillId="4" borderId="4" xfId="0" applyNumberFormat="1" applyFill="1" applyBorder="1" applyAlignment="1">
      <alignment/>
    </xf>
    <xf numFmtId="1" fontId="0" fillId="4" borderId="4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217" fontId="0" fillId="0" borderId="0" xfId="0" applyNumberFormat="1" applyAlignment="1">
      <alignment/>
    </xf>
    <xf numFmtId="0" fontId="17" fillId="5" borderId="1" xfId="0" applyFont="1" applyFill="1" applyBorder="1" applyAlignment="1">
      <alignment vertical="center"/>
    </xf>
    <xf numFmtId="0" fontId="17" fillId="5" borderId="5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right" vertical="center"/>
    </xf>
    <xf numFmtId="0" fontId="17" fillId="5" borderId="5" xfId="0" applyFont="1" applyFill="1" applyBorder="1" applyAlignment="1">
      <alignment horizontal="center" vertical="center" wrapText="1"/>
    </xf>
    <xf numFmtId="185" fontId="17" fillId="5" borderId="0" xfId="15" applyFont="1" applyFill="1" applyBorder="1" applyAlignment="1">
      <alignment horizontal="center" vertical="center" wrapText="1"/>
    </xf>
    <xf numFmtId="185" fontId="17" fillId="5" borderId="5" xfId="15" applyFont="1" applyFill="1" applyBorder="1" applyAlignment="1">
      <alignment horizontal="center" vertical="center" wrapText="1"/>
    </xf>
    <xf numFmtId="49" fontId="18" fillId="5" borderId="6" xfId="15" applyNumberFormat="1" applyFont="1" applyFill="1" applyBorder="1" applyAlignment="1">
      <alignment horizontal="left" vertical="center" wrapText="1"/>
    </xf>
    <xf numFmtId="49" fontId="18" fillId="5" borderId="2" xfId="15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21" fillId="0" borderId="5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vertical="center"/>
    </xf>
    <xf numFmtId="215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17" fontId="14" fillId="0" borderId="7" xfId="15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17" fontId="22" fillId="0" borderId="4" xfId="0" applyNumberFormat="1" applyFont="1" applyBorder="1" applyAlignment="1">
      <alignment horizontal="center" vertical="center"/>
    </xf>
    <xf numFmtId="217" fontId="22" fillId="0" borderId="7" xfId="0" applyNumberFormat="1" applyFont="1" applyBorder="1" applyAlignment="1">
      <alignment horizontal="center" vertical="center"/>
    </xf>
    <xf numFmtId="217" fontId="22" fillId="0" borderId="8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217" fontId="13" fillId="6" borderId="5" xfId="0" applyNumberFormat="1" applyFont="1" applyFill="1" applyBorder="1" applyAlignment="1">
      <alignment horizontal="center" vertical="center"/>
    </xf>
    <xf numFmtId="217" fontId="13" fillId="6" borderId="0" xfId="0" applyNumberFormat="1" applyFont="1" applyFill="1" applyBorder="1" applyAlignment="1">
      <alignment horizontal="center" vertical="center"/>
    </xf>
    <xf numFmtId="217" fontId="13" fillId="6" borderId="6" xfId="0" applyNumberFormat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216" fontId="13" fillId="0" borderId="0" xfId="0" applyNumberFormat="1" applyFont="1" applyFill="1" applyBorder="1" applyAlignment="1">
      <alignment vertical="center"/>
    </xf>
    <xf numFmtId="217" fontId="13" fillId="0" borderId="0" xfId="0" applyNumberFormat="1" applyFont="1" applyFill="1" applyBorder="1" applyAlignment="1">
      <alignment vertical="center"/>
    </xf>
    <xf numFmtId="217" fontId="13" fillId="0" borderId="6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185" fontId="17" fillId="0" borderId="0" xfId="15" applyFont="1" applyFill="1" applyBorder="1" applyAlignment="1">
      <alignment horizontal="center" vertical="center" wrapText="1"/>
    </xf>
    <xf numFmtId="185" fontId="17" fillId="0" borderId="5" xfId="15" applyFont="1" applyFill="1" applyBorder="1" applyAlignment="1">
      <alignment horizontal="center" vertical="center" wrapText="1"/>
    </xf>
    <xf numFmtId="185" fontId="6" fillId="0" borderId="0" xfId="15" applyFont="1" applyFill="1" applyBorder="1" applyAlignment="1">
      <alignment horizontal="center" vertical="center" wrapText="1"/>
    </xf>
    <xf numFmtId="49" fontId="18" fillId="0" borderId="6" xfId="15" applyNumberFormat="1" applyFont="1" applyFill="1" applyBorder="1" applyAlignment="1">
      <alignment horizontal="left" vertical="center" wrapText="1"/>
    </xf>
    <xf numFmtId="49" fontId="18" fillId="0" borderId="2" xfId="15" applyNumberFormat="1" applyFont="1" applyFill="1" applyBorder="1" applyAlignment="1">
      <alignment horizontal="left" vertical="center" wrapText="1"/>
    </xf>
    <xf numFmtId="15" fontId="0" fillId="0" borderId="7" xfId="0" applyNumberFormat="1" applyFont="1" applyBorder="1" applyAlignment="1">
      <alignment horizontal="center" vertical="center"/>
    </xf>
    <xf numFmtId="1" fontId="0" fillId="0" borderId="7" xfId="15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217" fontId="14" fillId="0" borderId="5" xfId="15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217" fontId="22" fillId="0" borderId="0" xfId="0" applyNumberFormat="1" applyFont="1" applyBorder="1" applyAlignment="1">
      <alignment horizontal="center" vertical="center"/>
    </xf>
    <xf numFmtId="217" fontId="22" fillId="0" borderId="5" xfId="0" applyNumberFormat="1" applyFont="1" applyBorder="1" applyAlignment="1">
      <alignment horizontal="center" vertical="center"/>
    </xf>
    <xf numFmtId="217" fontId="22" fillId="0" borderId="6" xfId="0" applyNumberFormat="1" applyFont="1" applyBorder="1" applyAlignment="1">
      <alignment horizontal="center" vertical="center"/>
    </xf>
    <xf numFmtId="214" fontId="0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214" fontId="0" fillId="0" borderId="10" xfId="0" applyNumberFormat="1" applyFont="1" applyBorder="1" applyAlignment="1">
      <alignment horizontal="center" vertical="center"/>
    </xf>
    <xf numFmtId="1" fontId="0" fillId="0" borderId="10" xfId="15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17" fontId="14" fillId="0" borderId="10" xfId="15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217" fontId="22" fillId="0" borderId="11" xfId="0" applyNumberFormat="1" applyFont="1" applyBorder="1" applyAlignment="1">
      <alignment horizontal="center" vertical="center"/>
    </xf>
    <xf numFmtId="217" fontId="22" fillId="0" borderId="10" xfId="0" applyNumberFormat="1" applyFont="1" applyBorder="1" applyAlignment="1">
      <alignment horizontal="center" vertical="center"/>
    </xf>
    <xf numFmtId="217" fontId="22" fillId="0" borderId="12" xfId="0" applyNumberFormat="1" applyFont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37" fontId="13" fillId="6" borderId="5" xfId="0" applyNumberFormat="1" applyFont="1" applyFill="1" applyBorder="1" applyAlignment="1">
      <alignment horizontal="center" vertical="center"/>
    </xf>
    <xf numFmtId="37" fontId="13" fillId="6" borderId="0" xfId="0" applyNumberFormat="1" applyFont="1" applyFill="1" applyBorder="1" applyAlignment="1">
      <alignment horizontal="center" vertical="center"/>
    </xf>
    <xf numFmtId="180" fontId="13" fillId="6" borderId="5" xfId="0" applyNumberFormat="1" applyFont="1" applyFill="1" applyBorder="1" applyAlignment="1">
      <alignment horizontal="center" vertical="center"/>
    </xf>
    <xf numFmtId="180" fontId="13" fillId="6" borderId="0" xfId="0" applyNumberFormat="1" applyFont="1" applyFill="1" applyBorder="1" applyAlignment="1">
      <alignment horizontal="center" vertical="center"/>
    </xf>
    <xf numFmtId="180" fontId="13" fillId="6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Border="1" applyAlignment="1">
      <alignment horizontal="left" vertical="center"/>
    </xf>
    <xf numFmtId="185" fontId="17" fillId="5" borderId="2" xfId="15" applyFont="1" applyFill="1" applyBorder="1" applyAlignment="1">
      <alignment horizontal="center" vertical="center" wrapText="1"/>
    </xf>
    <xf numFmtId="185" fontId="0" fillId="0" borderId="0" xfId="15" applyFont="1" applyBorder="1" applyAlignment="1">
      <alignment horizontal="right" vertical="center"/>
    </xf>
    <xf numFmtId="185" fontId="0" fillId="0" borderId="5" xfId="15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07" fontId="0" fillId="0" borderId="3" xfId="0" applyNumberFormat="1" applyFont="1" applyBorder="1" applyAlignment="1">
      <alignment horizontal="left" vertical="center" wrapText="1"/>
    </xf>
    <xf numFmtId="217" fontId="22" fillId="0" borderId="0" xfId="0" applyNumberFormat="1" applyFont="1" applyAlignment="1">
      <alignment horizontal="center" vertical="center"/>
    </xf>
    <xf numFmtId="185" fontId="13" fillId="6" borderId="5" xfId="0" applyNumberFormat="1" applyFont="1" applyFill="1" applyBorder="1" applyAlignment="1">
      <alignment horizontal="center" vertical="center"/>
    </xf>
    <xf numFmtId="185" fontId="13" fillId="6" borderId="0" xfId="0" applyNumberFormat="1" applyFont="1" applyFill="1" applyBorder="1" applyAlignment="1">
      <alignment horizontal="center" vertical="center"/>
    </xf>
    <xf numFmtId="185" fontId="13" fillId="6" borderId="6" xfId="0" applyNumberFormat="1" applyFont="1" applyFill="1" applyBorder="1" applyAlignment="1">
      <alignment horizontal="center" vertical="center"/>
    </xf>
    <xf numFmtId="185" fontId="13" fillId="0" borderId="13" xfId="0" applyNumberFormat="1" applyFont="1" applyFill="1" applyBorder="1" applyAlignment="1">
      <alignment vertical="center"/>
    </xf>
    <xf numFmtId="185" fontId="13" fillId="0" borderId="0" xfId="0" applyNumberFormat="1" applyFont="1" applyFill="1" applyBorder="1" applyAlignment="1">
      <alignment vertical="center"/>
    </xf>
    <xf numFmtId="185" fontId="13" fillId="0" borderId="0" xfId="0" applyNumberFormat="1" applyFont="1" applyFill="1" applyBorder="1" applyAlignment="1">
      <alignment horizontal="right" vertical="center"/>
    </xf>
    <xf numFmtId="218" fontId="13" fillId="0" borderId="0" xfId="0" applyNumberFormat="1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vertical="center"/>
    </xf>
    <xf numFmtId="185" fontId="13" fillId="0" borderId="6" xfId="0" applyNumberFormat="1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217" fontId="14" fillId="6" borderId="7" xfId="15" applyNumberFormat="1" applyFont="1" applyFill="1" applyBorder="1" applyAlignment="1">
      <alignment horizontal="center" vertical="center"/>
    </xf>
    <xf numFmtId="1" fontId="0" fillId="6" borderId="4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217" fontId="22" fillId="6" borderId="4" xfId="0" applyNumberFormat="1" applyFont="1" applyFill="1" applyBorder="1" applyAlignment="1">
      <alignment horizontal="center" vertical="center"/>
    </xf>
    <xf numFmtId="217" fontId="22" fillId="6" borderId="7" xfId="0" applyNumberFormat="1" applyFont="1" applyFill="1" applyBorder="1" applyAlignment="1">
      <alignment horizontal="center" vertical="center"/>
    </xf>
    <xf numFmtId="217" fontId="22" fillId="6" borderId="8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1" fillId="6" borderId="9" xfId="0" applyFont="1" applyFill="1" applyBorder="1" applyAlignment="1">
      <alignment vertical="center"/>
    </xf>
    <xf numFmtId="0" fontId="1" fillId="6" borderId="10" xfId="0" applyFont="1" applyFill="1" applyBorder="1" applyAlignment="1">
      <alignment horizontal="center" vertical="center"/>
    </xf>
    <xf numFmtId="2" fontId="0" fillId="6" borderId="11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217" fontId="14" fillId="6" borderId="10" xfId="15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right" vertical="center" wrapText="1"/>
    </xf>
    <xf numFmtId="216" fontId="14" fillId="0" borderId="0" xfId="15" applyNumberFormat="1" applyFont="1" applyBorder="1" applyAlignment="1">
      <alignment horizontal="right" vertical="center"/>
    </xf>
    <xf numFmtId="217" fontId="14" fillId="0" borderId="0" xfId="15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21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171" fontId="0" fillId="0" borderId="11" xfId="15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12" xfId="0" applyNumberFormat="1" applyFont="1" applyBorder="1" applyAlignment="1">
      <alignment horizontal="left" vertical="center"/>
    </xf>
    <xf numFmtId="220" fontId="13" fillId="6" borderId="5" xfId="0" applyNumberFormat="1" applyFont="1" applyFill="1" applyBorder="1" applyAlignment="1">
      <alignment horizontal="center" vertical="center"/>
    </xf>
    <xf numFmtId="220" fontId="13" fillId="6" borderId="0" xfId="0" applyNumberFormat="1" applyFont="1" applyFill="1" applyBorder="1" applyAlignment="1">
      <alignment horizontal="center" vertical="center"/>
    </xf>
    <xf numFmtId="220" fontId="13" fillId="6" borderId="6" xfId="0" applyNumberFormat="1" applyFont="1" applyFill="1" applyBorder="1" applyAlignment="1">
      <alignment horizontal="center" vertical="center"/>
    </xf>
    <xf numFmtId="201" fontId="0" fillId="0" borderId="1" xfId="15" applyNumberFormat="1" applyFont="1" applyFill="1" applyBorder="1" applyAlignment="1">
      <alignment vertical="center"/>
    </xf>
    <xf numFmtId="171" fontId="0" fillId="0" borderId="0" xfId="15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3" xfId="0" applyFont="1" applyFill="1" applyBorder="1" applyAlignment="1">
      <alignment vertical="center"/>
    </xf>
    <xf numFmtId="0" fontId="26" fillId="6" borderId="4" xfId="0" applyFont="1" applyFill="1" applyBorder="1" applyAlignment="1">
      <alignment horizontal="center" vertical="center"/>
    </xf>
    <xf numFmtId="217" fontId="26" fillId="6" borderId="4" xfId="0" applyNumberFormat="1" applyFont="1" applyFill="1" applyBorder="1" applyAlignment="1">
      <alignment horizontal="center" vertical="center"/>
    </xf>
    <xf numFmtId="217" fontId="26" fillId="6" borderId="8" xfId="0" applyNumberFormat="1" applyFont="1" applyFill="1" applyBorder="1" applyAlignment="1">
      <alignment horizontal="center" vertical="center"/>
    </xf>
    <xf numFmtId="217" fontId="26" fillId="6" borderId="7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217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1" fontId="1" fillId="0" borderId="0" xfId="0" applyNumberFormat="1" applyFont="1" applyBorder="1" applyAlignment="1">
      <alignment vertical="center"/>
    </xf>
    <xf numFmtId="217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17" fillId="5" borderId="5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left" vertical="center" wrapText="1"/>
    </xf>
    <xf numFmtId="185" fontId="17" fillId="5" borderId="5" xfId="15" applyFont="1" applyFill="1" applyBorder="1" applyAlignment="1">
      <alignment horizontal="left" vertical="center" wrapText="1"/>
    </xf>
    <xf numFmtId="185" fontId="17" fillId="5" borderId="0" xfId="15" applyFont="1" applyFill="1" applyBorder="1" applyAlignment="1">
      <alignment horizontal="left" vertical="center" wrapText="1"/>
    </xf>
    <xf numFmtId="185" fontId="17" fillId="5" borderId="0" xfId="15" applyFont="1" applyFill="1" applyBorder="1" applyAlignment="1">
      <alignment horizontal="right" vertical="center"/>
    </xf>
    <xf numFmtId="185" fontId="17" fillId="5" borderId="2" xfId="15" applyFont="1" applyFill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15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71" fontId="0" fillId="0" borderId="11" xfId="0" applyNumberFormat="1" applyFont="1" applyBorder="1" applyAlignment="1">
      <alignment horizontal="left" vertical="center"/>
    </xf>
    <xf numFmtId="171" fontId="1" fillId="0" borderId="11" xfId="0" applyNumberFormat="1" applyFont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15" fontId="0" fillId="0" borderId="7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71" fontId="0" fillId="0" borderId="4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85" fontId="0" fillId="0" borderId="4" xfId="15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225" fontId="14" fillId="0" borderId="4" xfId="15" applyNumberFormat="1" applyFont="1" applyBorder="1" applyAlignment="1">
      <alignment horizontal="center" vertical="center"/>
    </xf>
    <xf numFmtId="226" fontId="26" fillId="6" borderId="4" xfId="0" applyNumberFormat="1" applyFont="1" applyFill="1" applyBorder="1" applyAlignment="1">
      <alignment horizontal="center" vertical="center"/>
    </xf>
    <xf numFmtId="226" fontId="13" fillId="6" borderId="0" xfId="0" applyNumberFormat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217" fontId="15" fillId="4" borderId="0" xfId="0" applyNumberFormat="1" applyFont="1" applyFill="1" applyBorder="1" applyAlignment="1">
      <alignment horizontal="center"/>
    </xf>
    <xf numFmtId="227" fontId="15" fillId="4" borderId="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228" fontId="15" fillId="4" borderId="0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185" fontId="0" fillId="0" borderId="0" xfId="15" applyAlignment="1">
      <alignment/>
    </xf>
    <xf numFmtId="185" fontId="21" fillId="0" borderId="0" xfId="15" applyFont="1" applyAlignment="1">
      <alignment/>
    </xf>
    <xf numFmtId="185" fontId="0" fillId="0" borderId="0" xfId="15" applyFill="1" applyAlignment="1">
      <alignment/>
    </xf>
    <xf numFmtId="185" fontId="27" fillId="0" borderId="0" xfId="15" applyFont="1" applyAlignment="1">
      <alignment/>
    </xf>
    <xf numFmtId="171" fontId="13" fillId="6" borderId="0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214" fontId="1" fillId="0" borderId="0" xfId="0" applyNumberFormat="1" applyFont="1" applyBorder="1" applyAlignment="1">
      <alignment horizontal="left" vertical="center"/>
    </xf>
    <xf numFmtId="214" fontId="0" fillId="0" borderId="0" xfId="0" applyNumberFormat="1" applyFont="1" applyAlignment="1">
      <alignment horizontal="left" vertical="center"/>
    </xf>
    <xf numFmtId="214" fontId="1" fillId="0" borderId="4" xfId="0" applyNumberFormat="1" applyFont="1" applyBorder="1" applyAlignment="1">
      <alignment horizontal="left" vertical="center"/>
    </xf>
    <xf numFmtId="214" fontId="0" fillId="0" borderId="4" xfId="0" applyNumberFormat="1" applyFont="1" applyBorder="1" applyAlignment="1">
      <alignment horizontal="left" vertical="center"/>
    </xf>
    <xf numFmtId="49" fontId="19" fillId="5" borderId="0" xfId="15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216" fontId="26" fillId="6" borderId="4" xfId="15" applyNumberFormat="1" applyFont="1" applyFill="1" applyBorder="1" applyAlignment="1">
      <alignment horizontal="center" vertical="center"/>
    </xf>
    <xf numFmtId="216" fontId="0" fillId="0" borderId="8" xfId="15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2"/>
  <sheetViews>
    <sheetView tabSelected="1" zoomScale="86" zoomScaleNormal="86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/>
  <cols>
    <col min="1" max="1" width="27.140625" style="210" customWidth="1"/>
    <col min="2" max="2" width="9.421875" style="210" customWidth="1"/>
    <col min="3" max="3" width="22.421875" style="210" customWidth="1"/>
    <col min="4" max="4" width="10.140625" style="211" customWidth="1"/>
    <col min="5" max="5" width="8.421875" style="210" customWidth="1"/>
    <col min="6" max="6" width="11.57421875" style="210" customWidth="1"/>
    <col min="7" max="7" width="14.140625" style="210" customWidth="1"/>
    <col min="8" max="8" width="5.7109375" style="210" customWidth="1"/>
    <col min="9" max="9" width="5.57421875" style="210" customWidth="1"/>
    <col min="10" max="10" width="14.421875" style="0" customWidth="1"/>
    <col min="11" max="11" width="11.8515625" style="0" customWidth="1"/>
    <col min="12" max="12" width="12.7109375" style="0" customWidth="1"/>
    <col min="13" max="13" width="4.421875" style="212" customWidth="1"/>
    <col min="14" max="14" width="11.57421875" style="0" customWidth="1"/>
    <col min="15" max="15" width="10.7109375" style="226" customWidth="1"/>
    <col min="16" max="18" width="10.7109375" style="0" customWidth="1"/>
    <col min="19" max="16384" width="9.140625" style="210" customWidth="1"/>
  </cols>
  <sheetData>
    <row r="1" spans="1:18" s="9" customFormat="1" ht="12.75">
      <c r="A1" s="1" t="s">
        <v>60</v>
      </c>
      <c r="B1" s="2"/>
      <c r="C1" s="2"/>
      <c r="D1" s="3"/>
      <c r="E1" s="2"/>
      <c r="F1" s="2"/>
      <c r="G1" s="2"/>
      <c r="H1" s="4" t="s">
        <v>0</v>
      </c>
      <c r="I1" s="5" t="s">
        <v>1</v>
      </c>
      <c r="J1" s="6"/>
      <c r="K1" s="6"/>
      <c r="L1" s="7"/>
      <c r="M1" s="6" t="s">
        <v>2</v>
      </c>
      <c r="N1"/>
      <c r="O1" s="226"/>
      <c r="P1"/>
      <c r="Q1"/>
      <c r="R1" s="8"/>
    </row>
    <row r="2" spans="1:18" s="18" customFormat="1" ht="15.75">
      <c r="A2" s="10" t="s">
        <v>3</v>
      </c>
      <c r="B2" s="215"/>
      <c r="C2" s="216"/>
      <c r="D2" s="11"/>
      <c r="E2" s="12"/>
      <c r="F2" s="13">
        <v>1</v>
      </c>
      <c r="G2" s="14" t="s">
        <v>1</v>
      </c>
      <c r="H2" s="15">
        <v>4.251</v>
      </c>
      <c r="I2" s="16">
        <f>+H2/H$2</f>
        <v>1</v>
      </c>
      <c r="J2"/>
      <c r="K2"/>
      <c r="L2"/>
      <c r="M2" s="17"/>
      <c r="N2"/>
      <c r="O2" s="226"/>
      <c r="P2"/>
      <c r="Q2"/>
      <c r="R2"/>
    </row>
    <row r="3" spans="1:18" s="18" customFormat="1" ht="12.75">
      <c r="A3" s="19" t="s">
        <v>4</v>
      </c>
      <c r="B3" s="231"/>
      <c r="C3" s="232"/>
      <c r="D3" s="21"/>
      <c r="E3" s="12"/>
      <c r="F3" s="13">
        <v>2</v>
      </c>
      <c r="G3" s="14" t="s">
        <v>5</v>
      </c>
      <c r="H3" s="15">
        <v>5.7235</v>
      </c>
      <c r="I3" s="16">
        <f>+H3/H$2</f>
        <v>1.3463890849211948</v>
      </c>
      <c r="J3"/>
      <c r="K3"/>
      <c r="L3"/>
      <c r="M3" s="17"/>
      <c r="N3"/>
      <c r="O3" s="226"/>
      <c r="P3"/>
      <c r="Q3"/>
      <c r="R3"/>
    </row>
    <row r="4" spans="1:18" s="18" customFormat="1" ht="12.75">
      <c r="A4" s="22" t="s">
        <v>58</v>
      </c>
      <c r="B4" s="233"/>
      <c r="C4" s="234"/>
      <c r="D4" s="24"/>
      <c r="E4" s="23"/>
      <c r="F4" s="13">
        <v>3</v>
      </c>
      <c r="G4" s="14" t="s">
        <v>0</v>
      </c>
      <c r="H4" s="15">
        <v>1</v>
      </c>
      <c r="I4" s="16">
        <f>+H4/H$2</f>
        <v>0.23523876734885907</v>
      </c>
      <c r="J4"/>
      <c r="K4"/>
      <c r="L4"/>
      <c r="M4" s="17"/>
      <c r="N4"/>
      <c r="O4" s="226"/>
      <c r="P4"/>
      <c r="Q4"/>
      <c r="R4"/>
    </row>
    <row r="5" spans="1:18" s="18" customFormat="1" ht="12.75">
      <c r="A5" s="10" t="s">
        <v>59</v>
      </c>
      <c r="B5" s="235"/>
      <c r="C5" s="236"/>
      <c r="D5" s="25"/>
      <c r="E5" s="23"/>
      <c r="F5" s="13">
        <v>4</v>
      </c>
      <c r="G5" s="14" t="s">
        <v>6</v>
      </c>
      <c r="H5" s="15">
        <v>0</v>
      </c>
      <c r="I5" s="16">
        <f>+H5/H$2</f>
        <v>0</v>
      </c>
      <c r="J5"/>
      <c r="K5"/>
      <c r="L5"/>
      <c r="M5" s="17"/>
      <c r="N5"/>
      <c r="O5" s="226"/>
      <c r="P5"/>
      <c r="Q5"/>
      <c r="R5"/>
    </row>
    <row r="6" spans="1:18" s="18" customFormat="1" ht="12.75">
      <c r="A6" s="10" t="s">
        <v>7</v>
      </c>
      <c r="B6" s="213">
        <f>1+B5-B4</f>
        <v>1</v>
      </c>
      <c r="C6" s="213"/>
      <c r="D6" s="26"/>
      <c r="E6" s="27"/>
      <c r="F6" s="13">
        <v>5</v>
      </c>
      <c r="G6" s="14" t="s">
        <v>53</v>
      </c>
      <c r="H6" s="15">
        <v>0</v>
      </c>
      <c r="I6" s="16">
        <f>+H6/H$2</f>
        <v>0</v>
      </c>
      <c r="J6"/>
      <c r="K6"/>
      <c r="L6"/>
      <c r="M6" s="17"/>
      <c r="N6"/>
      <c r="O6" s="226"/>
      <c r="P6"/>
      <c r="Q6"/>
      <c r="R6"/>
    </row>
    <row r="7" spans="1:18" s="18" customFormat="1" ht="12.75">
      <c r="A7" s="28"/>
      <c r="C7" s="29"/>
      <c r="D7" s="30"/>
      <c r="E7" s="29"/>
      <c r="F7" s="29"/>
      <c r="G7" s="29"/>
      <c r="H7" s="29"/>
      <c r="I7" s="29"/>
      <c r="J7"/>
      <c r="K7"/>
      <c r="L7"/>
      <c r="M7" s="31"/>
      <c r="N7"/>
      <c r="O7" s="226"/>
      <c r="P7"/>
      <c r="Q7"/>
      <c r="R7"/>
    </row>
    <row r="8" spans="1:18" s="18" customFormat="1" ht="15">
      <c r="A8" s="32" t="s">
        <v>8</v>
      </c>
      <c r="B8" s="33" t="s">
        <v>9</v>
      </c>
      <c r="C8" s="34"/>
      <c r="D8" s="35"/>
      <c r="E8" s="34"/>
      <c r="F8" s="36"/>
      <c r="G8" s="37"/>
      <c r="H8" s="38"/>
      <c r="I8" s="220"/>
      <c r="J8" s="221">
        <f>SUM(J14,J22,J45,-J47,J48,J59)</f>
        <v>0</v>
      </c>
      <c r="K8" s="222">
        <f>J8/H3</f>
        <v>0</v>
      </c>
      <c r="L8" s="224">
        <f>J8/H2</f>
        <v>0</v>
      </c>
      <c r="M8" s="39"/>
      <c r="N8" s="40"/>
      <c r="O8" s="226"/>
      <c r="P8"/>
      <c r="Q8"/>
      <c r="R8"/>
    </row>
    <row r="9" spans="1:18" s="18" customFormat="1" ht="12.75">
      <c r="A9" s="28"/>
      <c r="C9" s="29"/>
      <c r="D9" s="30"/>
      <c r="E9" s="29"/>
      <c r="F9" s="29"/>
      <c r="G9" s="29"/>
      <c r="H9" s="29"/>
      <c r="I9" s="29"/>
      <c r="J9"/>
      <c r="K9"/>
      <c r="L9"/>
      <c r="M9" s="31"/>
      <c r="N9"/>
      <c r="O9" s="226"/>
      <c r="P9"/>
      <c r="Q9"/>
      <c r="R9"/>
    </row>
    <row r="10" spans="1:18" s="50" customFormat="1" ht="36">
      <c r="A10" s="41" t="s">
        <v>10</v>
      </c>
      <c r="B10" s="42" t="s">
        <v>11</v>
      </c>
      <c r="C10" s="42" t="s">
        <v>12</v>
      </c>
      <c r="D10" s="43" t="s">
        <v>13</v>
      </c>
      <c r="E10" s="44" t="s">
        <v>14</v>
      </c>
      <c r="F10" s="45" t="s">
        <v>54</v>
      </c>
      <c r="G10" s="46" t="s">
        <v>15</v>
      </c>
      <c r="H10" s="45" t="s">
        <v>16</v>
      </c>
      <c r="I10" s="47"/>
      <c r="J10" s="237" t="s">
        <v>57</v>
      </c>
      <c r="K10" s="238"/>
      <c r="L10" s="238"/>
      <c r="M10" s="48"/>
      <c r="N10" s="49"/>
      <c r="O10" s="227"/>
      <c r="P10" s="49"/>
      <c r="Q10" s="49"/>
      <c r="R10" s="49"/>
    </row>
    <row r="11" spans="1:18" s="18" customFormat="1" ht="12.75">
      <c r="A11" s="28"/>
      <c r="B11" s="51"/>
      <c r="C11" s="51"/>
      <c r="D11" s="52"/>
      <c r="E11" s="51"/>
      <c r="G11" s="51"/>
      <c r="I11" s="53"/>
      <c r="J11" s="49" t="s">
        <v>17</v>
      </c>
      <c r="K11" s="54" t="s">
        <v>18</v>
      </c>
      <c r="L11" s="49" t="s">
        <v>19</v>
      </c>
      <c r="M11" s="55"/>
      <c r="N11"/>
      <c r="O11" s="226"/>
      <c r="P11"/>
      <c r="Q11"/>
      <c r="R11"/>
    </row>
    <row r="12" spans="1:18" s="18" customFormat="1" ht="12.75">
      <c r="A12" s="56" t="s">
        <v>20</v>
      </c>
      <c r="B12" s="57">
        <v>57</v>
      </c>
      <c r="C12" s="58"/>
      <c r="D12" s="59">
        <f>B12*C12</f>
        <v>0</v>
      </c>
      <c r="E12" s="58">
        <v>1</v>
      </c>
      <c r="F12" s="217">
        <f>G12/$H$3</f>
        <v>0</v>
      </c>
      <c r="G12" s="60">
        <f>VLOOKUP($E12,$F$2:$I$6,3)*$D12</f>
        <v>0</v>
      </c>
      <c r="H12" s="61">
        <v>1</v>
      </c>
      <c r="I12" s="62"/>
      <c r="J12" s="63">
        <f>IF($H12=1,$G12,0)</f>
        <v>0</v>
      </c>
      <c r="K12" s="64">
        <f>IF($H12=2,$G12,0)</f>
        <v>0</v>
      </c>
      <c r="L12" s="65">
        <f>IF($H12=3,$G12,0)</f>
        <v>0</v>
      </c>
      <c r="M12" s="55"/>
      <c r="N12"/>
      <c r="O12" s="226"/>
      <c r="P12"/>
      <c r="Q12"/>
      <c r="R12"/>
    </row>
    <row r="13" spans="1:18" s="18" customFormat="1" ht="12.75">
      <c r="A13" s="56" t="s">
        <v>21</v>
      </c>
      <c r="B13" s="57">
        <v>96</v>
      </c>
      <c r="C13" s="58"/>
      <c r="D13" s="59">
        <f>B13*C13</f>
        <v>0</v>
      </c>
      <c r="E13" s="58">
        <v>1</v>
      </c>
      <c r="F13" s="217">
        <f>G13/$H$3</f>
        <v>0</v>
      </c>
      <c r="G13" s="60">
        <f>VLOOKUP($E13,$F$2:$I$6,3)*$D13</f>
        <v>0</v>
      </c>
      <c r="H13" s="61">
        <v>1</v>
      </c>
      <c r="I13" s="62"/>
      <c r="J13" s="63">
        <f>IF($H13=1,$G13,0)</f>
        <v>0</v>
      </c>
      <c r="K13" s="64">
        <f>IF($H13=2,$G13,0)</f>
        <v>0</v>
      </c>
      <c r="L13" s="65">
        <f>IF($H13=3,$G13,0)</f>
        <v>0</v>
      </c>
      <c r="M13" s="55"/>
      <c r="N13"/>
      <c r="O13" s="226"/>
      <c r="P13"/>
      <c r="Q13"/>
      <c r="R13"/>
    </row>
    <row r="14" spans="1:18" s="18" customFormat="1" ht="12.75">
      <c r="A14" s="66" t="s">
        <v>22</v>
      </c>
      <c r="B14" s="67"/>
      <c r="C14" s="67">
        <f>SUM(C12:C13)</f>
        <v>0</v>
      </c>
      <c r="D14" s="68"/>
      <c r="E14" s="67"/>
      <c r="F14" s="219">
        <f>SUM(F12:F13)</f>
        <v>0</v>
      </c>
      <c r="G14" s="69">
        <f>SUM(G12:G13)</f>
        <v>0</v>
      </c>
      <c r="H14" s="70"/>
      <c r="I14" s="71"/>
      <c r="J14" s="70">
        <f>SUM(J12:J13)</f>
        <v>0</v>
      </c>
      <c r="K14" s="69">
        <f>SUM(K12:K13)</f>
        <v>0</v>
      </c>
      <c r="L14" s="70">
        <f>SUM(L12:L13)</f>
        <v>0</v>
      </c>
      <c r="M14" s="72"/>
      <c r="N14"/>
      <c r="O14" s="226"/>
      <c r="P14"/>
      <c r="Q14"/>
      <c r="R14"/>
    </row>
    <row r="15" spans="1:21" s="18" customFormat="1" ht="12.75">
      <c r="A15" s="73"/>
      <c r="B15" s="74"/>
      <c r="C15" s="74"/>
      <c r="D15" s="75"/>
      <c r="E15" s="74"/>
      <c r="F15" s="76"/>
      <c r="G15" s="77"/>
      <c r="H15" s="77"/>
      <c r="I15" s="78"/>
      <c r="J15" s="77"/>
      <c r="K15" s="77"/>
      <c r="L15" s="77"/>
      <c r="M15" s="79"/>
      <c r="N15" s="80"/>
      <c r="O15" s="228"/>
      <c r="P15" s="80"/>
      <c r="Q15" s="80"/>
      <c r="R15" s="80"/>
      <c r="S15" s="81"/>
      <c r="T15" s="81"/>
      <c r="U15" s="81"/>
    </row>
    <row r="16" spans="1:18" s="50" customFormat="1" ht="36" customHeight="1">
      <c r="A16" s="41" t="s">
        <v>23</v>
      </c>
      <c r="B16" s="42" t="s">
        <v>11</v>
      </c>
      <c r="C16" s="42" t="s">
        <v>12</v>
      </c>
      <c r="D16" s="43" t="s">
        <v>13</v>
      </c>
      <c r="E16" s="44" t="s">
        <v>14</v>
      </c>
      <c r="F16" s="45" t="s">
        <v>54</v>
      </c>
      <c r="G16" s="46" t="s">
        <v>15</v>
      </c>
      <c r="H16" s="45" t="s">
        <v>16</v>
      </c>
      <c r="I16" s="47"/>
      <c r="J16" s="237" t="s">
        <v>57</v>
      </c>
      <c r="K16" s="238"/>
      <c r="L16" s="238"/>
      <c r="M16" s="48"/>
      <c r="N16" s="49"/>
      <c r="O16" s="227"/>
      <c r="P16" s="49"/>
      <c r="Q16" s="49"/>
      <c r="R16" s="49"/>
    </row>
    <row r="17" spans="1:18" s="18" customFormat="1" ht="12.75">
      <c r="A17" s="82" t="s">
        <v>24</v>
      </c>
      <c r="B17" s="83"/>
      <c r="C17" s="83"/>
      <c r="D17" s="75"/>
      <c r="E17" s="83"/>
      <c r="F17" s="84"/>
      <c r="G17" s="85"/>
      <c r="H17" s="86"/>
      <c r="I17" s="87"/>
      <c r="J17" s="49" t="s">
        <v>17</v>
      </c>
      <c r="K17" s="54" t="s">
        <v>18</v>
      </c>
      <c r="L17" s="49" t="s">
        <v>19</v>
      </c>
      <c r="M17" s="88"/>
      <c r="N17" s="80"/>
      <c r="O17" s="226"/>
      <c r="P17"/>
      <c r="Q17"/>
      <c r="R17"/>
    </row>
    <row r="18" spans="1:18" s="18" customFormat="1" ht="12.75">
      <c r="A18" s="56"/>
      <c r="B18" s="89"/>
      <c r="C18" s="90"/>
      <c r="D18" s="59"/>
      <c r="E18" s="90">
        <v>2</v>
      </c>
      <c r="F18" s="217">
        <f>G18/$H$3</f>
        <v>0</v>
      </c>
      <c r="G18" s="60">
        <f>IF($D18=0,0,VLOOKUP($E18,$F$2:$I$6,3)*$D18)</f>
        <v>0</v>
      </c>
      <c r="H18" s="91">
        <v>1</v>
      </c>
      <c r="I18" s="92"/>
      <c r="J18" s="63">
        <f>IF($H18=1,$G18,0)</f>
        <v>0</v>
      </c>
      <c r="K18" s="64">
        <f>IF($H18=2,$G18,0)</f>
        <v>0</v>
      </c>
      <c r="L18" s="65">
        <f>IF($H18=3,$G18,0)</f>
        <v>0</v>
      </c>
      <c r="M18" s="55"/>
      <c r="P18"/>
      <c r="Q18"/>
      <c r="R18"/>
    </row>
    <row r="19" spans="1:18" s="18" customFormat="1" ht="12.75">
      <c r="A19" s="56"/>
      <c r="B19" s="89"/>
      <c r="C19" s="90"/>
      <c r="D19" s="59"/>
      <c r="E19" s="90">
        <v>3</v>
      </c>
      <c r="F19" s="217">
        <f>G19/$H$3</f>
        <v>0</v>
      </c>
      <c r="G19" s="93">
        <f>IF($D19=0,0,VLOOKUP($E19,$F$2:$I$6,3)*$D19)</f>
        <v>0</v>
      </c>
      <c r="H19" s="94">
        <v>2</v>
      </c>
      <c r="I19" s="95"/>
      <c r="J19" s="96">
        <f>IF($H19=1,$G19,0)</f>
        <v>0</v>
      </c>
      <c r="K19" s="97">
        <f>IF($H19=2,$G19,0)</f>
        <v>0</v>
      </c>
      <c r="L19" s="98">
        <f>IF($H19=3,$G19,0)</f>
        <v>0</v>
      </c>
      <c r="M19" s="55"/>
      <c r="P19"/>
      <c r="Q19"/>
      <c r="R19"/>
    </row>
    <row r="20" spans="1:18" s="18" customFormat="1" ht="12.75">
      <c r="A20" s="56"/>
      <c r="B20" s="99"/>
      <c r="C20" s="90"/>
      <c r="D20" s="59"/>
      <c r="E20" s="90">
        <v>3</v>
      </c>
      <c r="F20" s="217">
        <f>G20/$H$3</f>
        <v>0</v>
      </c>
      <c r="G20" s="60">
        <f>IF($D20=0,0,VLOOKUP($E20,$F$2:$I$6,3)*$D20)</f>
        <v>0</v>
      </c>
      <c r="H20" s="91">
        <v>2</v>
      </c>
      <c r="I20" s="92"/>
      <c r="J20" s="63">
        <f>IF($H20=1,$G20,0)</f>
        <v>0</v>
      </c>
      <c r="K20" s="64">
        <f>IF($H20=2,$G20,0)</f>
        <v>0</v>
      </c>
      <c r="L20" s="65">
        <f>IF($H20=3,$G20,0)</f>
        <v>0</v>
      </c>
      <c r="M20" s="55"/>
      <c r="P20"/>
      <c r="Q20"/>
      <c r="R20"/>
    </row>
    <row r="21" spans="1:18" s="18" customFormat="1" ht="12.75">
      <c r="A21" s="100"/>
      <c r="B21" s="101"/>
      <c r="C21" s="102"/>
      <c r="D21" s="103"/>
      <c r="E21" s="102"/>
      <c r="F21" s="217">
        <f>G21/$H$3</f>
        <v>0</v>
      </c>
      <c r="G21" s="104">
        <f>IF($D21=0,0,VLOOKUP($E21,$F$2:$I$6,3)*$D21)</f>
        <v>0</v>
      </c>
      <c r="H21" s="105"/>
      <c r="I21" s="106"/>
      <c r="J21" s="107">
        <f>IF($H21=1,$G21,0)</f>
        <v>0</v>
      </c>
      <c r="K21" s="108">
        <f>IF($H21=2,$G21,0)</f>
        <v>0</v>
      </c>
      <c r="L21" s="109">
        <f>IF($H21=3,$G21,0)</f>
        <v>0</v>
      </c>
      <c r="M21" s="55"/>
      <c r="P21"/>
      <c r="Q21"/>
      <c r="R21"/>
    </row>
    <row r="22" spans="1:18" s="18" customFormat="1" ht="12.75">
      <c r="A22" s="66" t="s">
        <v>25</v>
      </c>
      <c r="B22" s="110"/>
      <c r="C22" s="111"/>
      <c r="D22" s="112"/>
      <c r="E22" s="111"/>
      <c r="F22" s="219">
        <f>SUM(F18:F21)</f>
        <v>0</v>
      </c>
      <c r="G22" s="113">
        <f>SUM(G18:G21)</f>
        <v>0</v>
      </c>
      <c r="H22" s="114"/>
      <c r="I22" s="115"/>
      <c r="J22" s="114">
        <f>SUM(J18:J21)</f>
        <v>0</v>
      </c>
      <c r="K22" s="113">
        <f>SUM(K18:K21)</f>
        <v>0</v>
      </c>
      <c r="L22" s="114">
        <f>SUM(L18:L21)</f>
        <v>0</v>
      </c>
      <c r="M22" s="72"/>
      <c r="P22"/>
      <c r="Q22"/>
      <c r="R22"/>
    </row>
    <row r="23" spans="1:18" s="18" customFormat="1" ht="12.75">
      <c r="A23" s="28"/>
      <c r="D23" s="52"/>
      <c r="I23" s="116"/>
      <c r="J23"/>
      <c r="K23"/>
      <c r="L23"/>
      <c r="M23" s="55"/>
      <c r="N23"/>
      <c r="O23" s="226"/>
      <c r="P23"/>
      <c r="Q23"/>
      <c r="R23"/>
    </row>
    <row r="24" spans="1:18" s="50" customFormat="1" ht="36" customHeight="1">
      <c r="A24" s="41" t="s">
        <v>26</v>
      </c>
      <c r="B24" s="42" t="s">
        <v>11</v>
      </c>
      <c r="C24" s="42" t="s">
        <v>27</v>
      </c>
      <c r="D24" s="43" t="s">
        <v>13</v>
      </c>
      <c r="E24" s="44" t="s">
        <v>14</v>
      </c>
      <c r="F24" s="45" t="s">
        <v>54</v>
      </c>
      <c r="G24" s="46" t="s">
        <v>15</v>
      </c>
      <c r="H24" s="45" t="s">
        <v>16</v>
      </c>
      <c r="I24" s="47"/>
      <c r="J24" s="237" t="s">
        <v>57</v>
      </c>
      <c r="K24" s="238"/>
      <c r="L24" s="238"/>
      <c r="M24" s="117"/>
      <c r="N24" s="49"/>
      <c r="O24" s="227"/>
      <c r="P24" s="49"/>
      <c r="Q24" s="49"/>
      <c r="R24" s="49"/>
    </row>
    <row r="25" spans="1:18" s="18" customFormat="1" ht="12.75">
      <c r="A25"/>
      <c r="B25" s="51"/>
      <c r="C25" s="51"/>
      <c r="D25" s="52"/>
      <c r="E25" s="51"/>
      <c r="F25" s="118"/>
      <c r="G25" s="119"/>
      <c r="I25" s="53"/>
      <c r="J25" s="49" t="s">
        <v>17</v>
      </c>
      <c r="K25" s="54" t="s">
        <v>18</v>
      </c>
      <c r="L25" s="49" t="s">
        <v>19</v>
      </c>
      <c r="M25" s="55"/>
      <c r="N25"/>
      <c r="O25" s="226"/>
      <c r="P25"/>
      <c r="Q25"/>
      <c r="R25"/>
    </row>
    <row r="26" spans="1:18" s="18" customFormat="1" ht="12.75">
      <c r="A26"/>
      <c r="B26" s="99"/>
      <c r="C26" s="58"/>
      <c r="D26" s="59">
        <v>0</v>
      </c>
      <c r="E26" s="58">
        <v>3</v>
      </c>
      <c r="F26" s="217">
        <f aca="true" t="shared" si="0" ref="F26:F44">G26/$H$3</f>
        <v>0</v>
      </c>
      <c r="G26" s="60">
        <f aca="true" t="shared" si="1" ref="G26:G44">IF($D26=0,0,VLOOKUP($E26,$F$2:$I$6,3)*$D26)</f>
        <v>0</v>
      </c>
      <c r="H26" s="91">
        <v>1</v>
      </c>
      <c r="I26" s="92"/>
      <c r="J26" s="63">
        <f aca="true" t="shared" si="2" ref="J26:J44">IF($H26=1,$G26,0)</f>
        <v>0</v>
      </c>
      <c r="K26" s="64">
        <f aca="true" t="shared" si="3" ref="K26:K44">IF($H26=2,$G26,0)</f>
        <v>0</v>
      </c>
      <c r="L26" s="65">
        <f aca="true" t="shared" si="4" ref="L26:L44">IF($H26=3,$G26,0)</f>
        <v>0</v>
      </c>
      <c r="M26" s="121"/>
      <c r="N26"/>
      <c r="O26" s="226"/>
      <c r="P26"/>
      <c r="Q26"/>
      <c r="R26"/>
    </row>
    <row r="27" spans="1:18" s="18" customFormat="1" ht="12.75">
      <c r="A27" s="120"/>
      <c r="B27" s="99"/>
      <c r="C27" s="58"/>
      <c r="D27" s="59">
        <v>0</v>
      </c>
      <c r="E27" s="58">
        <v>2</v>
      </c>
      <c r="F27" s="217">
        <f t="shared" si="0"/>
        <v>0</v>
      </c>
      <c r="G27" s="104">
        <f t="shared" si="1"/>
        <v>0</v>
      </c>
      <c r="H27" s="91">
        <v>1</v>
      </c>
      <c r="I27" s="92"/>
      <c r="J27" s="107">
        <f t="shared" si="2"/>
        <v>0</v>
      </c>
      <c r="K27" s="108">
        <f t="shared" si="3"/>
        <v>0</v>
      </c>
      <c r="L27" s="109">
        <f t="shared" si="4"/>
        <v>0</v>
      </c>
      <c r="M27" s="121"/>
      <c r="N27"/>
      <c r="O27" s="226"/>
      <c r="P27"/>
      <c r="Q27"/>
      <c r="R27"/>
    </row>
    <row r="28" spans="1:18" s="18" customFormat="1" ht="12.75">
      <c r="A28" s="120"/>
      <c r="B28" s="99"/>
      <c r="C28" s="58"/>
      <c r="D28" s="59">
        <v>0</v>
      </c>
      <c r="E28" s="58">
        <v>2</v>
      </c>
      <c r="F28" s="217">
        <f>G28/$H$3</f>
        <v>0</v>
      </c>
      <c r="G28" s="104">
        <f t="shared" si="1"/>
        <v>0</v>
      </c>
      <c r="H28" s="91">
        <v>1</v>
      </c>
      <c r="I28" s="92"/>
      <c r="J28" s="107">
        <f t="shared" si="2"/>
        <v>0</v>
      </c>
      <c r="K28" s="108">
        <f t="shared" si="3"/>
        <v>0</v>
      </c>
      <c r="L28" s="109">
        <f t="shared" si="4"/>
        <v>0</v>
      </c>
      <c r="M28" s="121"/>
      <c r="N28"/>
      <c r="O28" s="226"/>
      <c r="P28"/>
      <c r="Q28"/>
      <c r="R28"/>
    </row>
    <row r="29" spans="1:18" s="18" customFormat="1" ht="12.75">
      <c r="A29"/>
      <c r="B29" s="99"/>
      <c r="C29" s="58"/>
      <c r="D29" s="59">
        <v>0</v>
      </c>
      <c r="E29" s="58">
        <v>2</v>
      </c>
      <c r="F29" s="217">
        <f t="shared" si="0"/>
        <v>0</v>
      </c>
      <c r="G29" s="104">
        <f t="shared" si="1"/>
        <v>0</v>
      </c>
      <c r="H29" s="91">
        <v>1</v>
      </c>
      <c r="I29" s="92"/>
      <c r="J29" s="107">
        <f t="shared" si="2"/>
        <v>0</v>
      </c>
      <c r="K29" s="108">
        <f t="shared" si="3"/>
        <v>0</v>
      </c>
      <c r="L29" s="109">
        <f t="shared" si="4"/>
        <v>0</v>
      </c>
      <c r="M29" s="121"/>
      <c r="N29"/>
      <c r="O29" s="226"/>
      <c r="P29"/>
      <c r="Q29"/>
      <c r="R29"/>
    </row>
    <row r="30" spans="1:18" s="18" customFormat="1" ht="12.75">
      <c r="A30"/>
      <c r="B30" s="99"/>
      <c r="C30" s="58"/>
      <c r="D30" s="59">
        <v>0</v>
      </c>
      <c r="E30" s="58">
        <v>2</v>
      </c>
      <c r="F30" s="217">
        <f t="shared" si="0"/>
        <v>0</v>
      </c>
      <c r="G30" s="104">
        <f t="shared" si="1"/>
        <v>0</v>
      </c>
      <c r="H30" s="91">
        <v>1</v>
      </c>
      <c r="I30" s="92"/>
      <c r="J30" s="96">
        <f t="shared" si="2"/>
        <v>0</v>
      </c>
      <c r="K30" s="97">
        <f t="shared" si="3"/>
        <v>0</v>
      </c>
      <c r="L30" s="98">
        <f t="shared" si="4"/>
        <v>0</v>
      </c>
      <c r="M30" s="121"/>
      <c r="N30"/>
      <c r="O30" s="226"/>
      <c r="P30"/>
      <c r="Q30"/>
      <c r="R30"/>
    </row>
    <row r="31" spans="1:18" s="18" customFormat="1" ht="12.75">
      <c r="A31" s="120"/>
      <c r="B31" s="99"/>
      <c r="C31" s="58"/>
      <c r="D31" s="59">
        <v>0</v>
      </c>
      <c r="E31" s="58">
        <v>2</v>
      </c>
      <c r="F31" s="217">
        <f t="shared" si="0"/>
        <v>0</v>
      </c>
      <c r="G31" s="104">
        <f t="shared" si="1"/>
        <v>0</v>
      </c>
      <c r="H31" s="91">
        <v>1</v>
      </c>
      <c r="I31" s="92"/>
      <c r="J31" s="123">
        <f t="shared" si="2"/>
        <v>0</v>
      </c>
      <c r="K31" s="97">
        <f t="shared" si="3"/>
        <v>0</v>
      </c>
      <c r="L31" s="123">
        <f t="shared" si="4"/>
        <v>0</v>
      </c>
      <c r="M31" s="121"/>
      <c r="N31"/>
      <c r="O31" s="226"/>
      <c r="P31"/>
      <c r="Q31"/>
      <c r="R31"/>
    </row>
    <row r="32" spans="1:18" s="18" customFormat="1" ht="12.75">
      <c r="A32" s="120"/>
      <c r="B32" s="99"/>
      <c r="C32" s="58"/>
      <c r="D32" s="59">
        <v>0</v>
      </c>
      <c r="E32" s="58">
        <v>2</v>
      </c>
      <c r="F32" s="217">
        <f>G32/$H$3</f>
        <v>0</v>
      </c>
      <c r="G32" s="104">
        <f t="shared" si="1"/>
        <v>0</v>
      </c>
      <c r="H32" s="91">
        <v>1</v>
      </c>
      <c r="I32" s="92"/>
      <c r="J32" s="123">
        <f t="shared" si="2"/>
        <v>0</v>
      </c>
      <c r="K32" s="97">
        <f t="shared" si="3"/>
        <v>0</v>
      </c>
      <c r="L32" s="123">
        <f t="shared" si="4"/>
        <v>0</v>
      </c>
      <c r="M32" s="121"/>
      <c r="N32"/>
      <c r="O32" s="226"/>
      <c r="P32"/>
      <c r="Q32"/>
      <c r="R32"/>
    </row>
    <row r="33" spans="1:18" s="18" customFormat="1" ht="12.75">
      <c r="A33" s="120"/>
      <c r="B33" s="99"/>
      <c r="C33" s="58"/>
      <c r="D33" s="59">
        <v>0</v>
      </c>
      <c r="E33" s="58">
        <v>2</v>
      </c>
      <c r="F33" s="217">
        <f t="shared" si="0"/>
        <v>0</v>
      </c>
      <c r="G33" s="104">
        <f t="shared" si="1"/>
        <v>0</v>
      </c>
      <c r="H33" s="91">
        <v>1</v>
      </c>
      <c r="I33" s="92"/>
      <c r="J33" s="63">
        <f t="shared" si="2"/>
        <v>0</v>
      </c>
      <c r="K33" s="64">
        <f t="shared" si="3"/>
        <v>0</v>
      </c>
      <c r="L33" s="65">
        <f t="shared" si="4"/>
        <v>0</v>
      </c>
      <c r="M33" s="121"/>
      <c r="N33"/>
      <c r="O33" s="226"/>
      <c r="P33"/>
      <c r="Q33"/>
      <c r="R33"/>
    </row>
    <row r="34" spans="1:18" s="18" customFormat="1" ht="12.75">
      <c r="A34" s="120"/>
      <c r="B34" s="99"/>
      <c r="C34" s="58"/>
      <c r="D34" s="59">
        <v>0</v>
      </c>
      <c r="E34" s="58">
        <v>2</v>
      </c>
      <c r="F34" s="217">
        <f t="shared" si="0"/>
        <v>0</v>
      </c>
      <c r="G34" s="104">
        <f t="shared" si="1"/>
        <v>0</v>
      </c>
      <c r="H34" s="91">
        <v>1</v>
      </c>
      <c r="I34" s="92"/>
      <c r="J34" s="123">
        <f t="shared" si="2"/>
        <v>0</v>
      </c>
      <c r="K34" s="97">
        <f t="shared" si="3"/>
        <v>0</v>
      </c>
      <c r="L34" s="123">
        <f t="shared" si="4"/>
        <v>0</v>
      </c>
      <c r="M34" s="121"/>
      <c r="N34"/>
      <c r="O34" s="226"/>
      <c r="P34"/>
      <c r="Q34"/>
      <c r="R34"/>
    </row>
    <row r="35" spans="1:18" s="18" customFormat="1" ht="14.25" customHeight="1">
      <c r="A35" s="122"/>
      <c r="B35" s="99"/>
      <c r="C35" s="58"/>
      <c r="D35" s="59">
        <v>0</v>
      </c>
      <c r="E35" s="58">
        <v>2</v>
      </c>
      <c r="F35" s="217">
        <f t="shared" si="0"/>
        <v>0</v>
      </c>
      <c r="G35" s="104">
        <f t="shared" si="1"/>
        <v>0</v>
      </c>
      <c r="H35" s="91">
        <v>1</v>
      </c>
      <c r="I35" s="92"/>
      <c r="J35" s="63">
        <f t="shared" si="2"/>
        <v>0</v>
      </c>
      <c r="K35" s="64">
        <f t="shared" si="3"/>
        <v>0</v>
      </c>
      <c r="L35" s="65">
        <f t="shared" si="4"/>
        <v>0</v>
      </c>
      <c r="M35" s="121"/>
      <c r="N35"/>
      <c r="O35" s="226"/>
      <c r="P35"/>
      <c r="Q35"/>
      <c r="R35"/>
    </row>
    <row r="36" spans="1:18" s="18" customFormat="1" ht="12.75">
      <c r="A36" s="120"/>
      <c r="B36" s="99"/>
      <c r="C36" s="58"/>
      <c r="D36" s="59">
        <v>0</v>
      </c>
      <c r="E36" s="58">
        <v>2</v>
      </c>
      <c r="F36" s="217">
        <f t="shared" si="0"/>
        <v>0</v>
      </c>
      <c r="G36" s="104">
        <f t="shared" si="1"/>
        <v>0</v>
      </c>
      <c r="H36" s="91">
        <v>1</v>
      </c>
      <c r="I36" s="92"/>
      <c r="J36" s="123">
        <f t="shared" si="2"/>
        <v>0</v>
      </c>
      <c r="K36" s="97">
        <f t="shared" si="3"/>
        <v>0</v>
      </c>
      <c r="L36" s="123">
        <f t="shared" si="4"/>
        <v>0</v>
      </c>
      <c r="M36" s="121"/>
      <c r="N36"/>
      <c r="O36" s="226"/>
      <c r="P36"/>
      <c r="Q36"/>
      <c r="R36"/>
    </row>
    <row r="37" spans="1:18" s="18" customFormat="1" ht="12.75">
      <c r="A37" s="120"/>
      <c r="B37" s="99"/>
      <c r="C37" s="58"/>
      <c r="D37" s="59">
        <v>0</v>
      </c>
      <c r="E37" s="58">
        <v>2</v>
      </c>
      <c r="F37" s="217">
        <f t="shared" si="0"/>
        <v>0</v>
      </c>
      <c r="G37" s="104">
        <f t="shared" si="1"/>
        <v>0</v>
      </c>
      <c r="H37" s="91">
        <v>1</v>
      </c>
      <c r="I37" s="92"/>
      <c r="J37" s="63">
        <f t="shared" si="2"/>
        <v>0</v>
      </c>
      <c r="K37" s="64">
        <f t="shared" si="3"/>
        <v>0</v>
      </c>
      <c r="L37" s="65">
        <f t="shared" si="4"/>
        <v>0</v>
      </c>
      <c r="M37" s="121"/>
      <c r="N37"/>
      <c r="O37" s="226"/>
      <c r="P37"/>
      <c r="Q37"/>
      <c r="R37"/>
    </row>
    <row r="38" spans="1:18" s="18" customFormat="1" ht="12.75">
      <c r="A38" s="120"/>
      <c r="B38" s="99"/>
      <c r="C38" s="58"/>
      <c r="D38" s="59">
        <v>0</v>
      </c>
      <c r="E38" s="58">
        <v>3</v>
      </c>
      <c r="F38" s="217">
        <f t="shared" si="0"/>
        <v>0</v>
      </c>
      <c r="G38" s="104">
        <f t="shared" si="1"/>
        <v>0</v>
      </c>
      <c r="H38" s="91">
        <v>1</v>
      </c>
      <c r="I38" s="92"/>
      <c r="J38" s="123">
        <f t="shared" si="2"/>
        <v>0</v>
      </c>
      <c r="K38" s="97">
        <f t="shared" si="3"/>
        <v>0</v>
      </c>
      <c r="L38" s="123">
        <f t="shared" si="4"/>
        <v>0</v>
      </c>
      <c r="M38" s="121"/>
      <c r="N38"/>
      <c r="O38" s="226"/>
      <c r="P38"/>
      <c r="Q38"/>
      <c r="R38"/>
    </row>
    <row r="39" spans="1:18" s="18" customFormat="1" ht="12.75">
      <c r="A39" s="120"/>
      <c r="B39" s="99"/>
      <c r="C39" s="58"/>
      <c r="D39" s="59">
        <v>0</v>
      </c>
      <c r="E39" s="58">
        <v>4</v>
      </c>
      <c r="F39" s="217">
        <f t="shared" si="0"/>
        <v>0</v>
      </c>
      <c r="G39" s="104">
        <f t="shared" si="1"/>
        <v>0</v>
      </c>
      <c r="H39" s="91">
        <v>1</v>
      </c>
      <c r="I39" s="92"/>
      <c r="J39" s="63">
        <f t="shared" si="2"/>
        <v>0</v>
      </c>
      <c r="K39" s="64">
        <f t="shared" si="3"/>
        <v>0</v>
      </c>
      <c r="L39" s="65">
        <f t="shared" si="4"/>
        <v>0</v>
      </c>
      <c r="M39" s="121"/>
      <c r="N39"/>
      <c r="O39" s="226"/>
      <c r="P39"/>
      <c r="Q39"/>
      <c r="R39"/>
    </row>
    <row r="40" spans="1:18" s="18" customFormat="1" ht="12.75">
      <c r="A40" s="120"/>
      <c r="B40" s="99"/>
      <c r="C40" s="58"/>
      <c r="D40" s="59">
        <v>0</v>
      </c>
      <c r="E40" s="58">
        <v>4</v>
      </c>
      <c r="F40" s="217">
        <f t="shared" si="0"/>
        <v>0</v>
      </c>
      <c r="G40" s="104">
        <f t="shared" si="1"/>
        <v>0</v>
      </c>
      <c r="H40" s="91">
        <v>1</v>
      </c>
      <c r="I40" s="92"/>
      <c r="J40" s="123">
        <f t="shared" si="2"/>
        <v>0</v>
      </c>
      <c r="K40" s="97">
        <f t="shared" si="3"/>
        <v>0</v>
      </c>
      <c r="L40" s="123">
        <f t="shared" si="4"/>
        <v>0</v>
      </c>
      <c r="M40" s="121"/>
      <c r="N40"/>
      <c r="O40" s="226"/>
      <c r="P40"/>
      <c r="Q40"/>
      <c r="R40"/>
    </row>
    <row r="41" spans="1:18" s="18" customFormat="1" ht="12.75">
      <c r="A41" s="120"/>
      <c r="B41" s="99"/>
      <c r="C41" s="58"/>
      <c r="D41" s="59">
        <v>0</v>
      </c>
      <c r="E41" s="58">
        <v>4</v>
      </c>
      <c r="F41" s="217">
        <f t="shared" si="0"/>
        <v>0</v>
      </c>
      <c r="G41" s="104">
        <f t="shared" si="1"/>
        <v>0</v>
      </c>
      <c r="H41" s="91">
        <v>1</v>
      </c>
      <c r="I41" s="92"/>
      <c r="J41" s="63">
        <f t="shared" si="2"/>
        <v>0</v>
      </c>
      <c r="K41" s="64">
        <f t="shared" si="3"/>
        <v>0</v>
      </c>
      <c r="L41" s="65">
        <f t="shared" si="4"/>
        <v>0</v>
      </c>
      <c r="M41" s="121"/>
      <c r="N41"/>
      <c r="O41" s="226"/>
      <c r="P41"/>
      <c r="Q41"/>
      <c r="R41"/>
    </row>
    <row r="42" spans="1:18" s="18" customFormat="1" ht="12.75">
      <c r="A42" s="120"/>
      <c r="B42" s="99"/>
      <c r="C42" s="58"/>
      <c r="D42" s="59">
        <v>0</v>
      </c>
      <c r="E42" s="58">
        <v>4</v>
      </c>
      <c r="F42" s="217">
        <f t="shared" si="0"/>
        <v>0</v>
      </c>
      <c r="G42" s="104">
        <f t="shared" si="1"/>
        <v>0</v>
      </c>
      <c r="H42" s="91">
        <v>1</v>
      </c>
      <c r="I42" s="92"/>
      <c r="J42" s="63">
        <f t="shared" si="2"/>
        <v>0</v>
      </c>
      <c r="K42" s="64">
        <f t="shared" si="3"/>
        <v>0</v>
      </c>
      <c r="L42" s="65">
        <f t="shared" si="4"/>
        <v>0</v>
      </c>
      <c r="M42" s="121"/>
      <c r="N42"/>
      <c r="O42" s="226"/>
      <c r="P42"/>
      <c r="Q42"/>
      <c r="R42"/>
    </row>
    <row r="43" spans="1:18" s="18" customFormat="1" ht="12.75">
      <c r="A43" s="120"/>
      <c r="B43" s="99"/>
      <c r="C43" s="58"/>
      <c r="D43" s="59">
        <v>0</v>
      </c>
      <c r="E43" s="58">
        <v>4</v>
      </c>
      <c r="F43" s="217">
        <f t="shared" si="0"/>
        <v>0</v>
      </c>
      <c r="G43" s="104">
        <f t="shared" si="1"/>
        <v>0</v>
      </c>
      <c r="H43" s="91">
        <v>1</v>
      </c>
      <c r="I43" s="92"/>
      <c r="J43" s="63">
        <f t="shared" si="2"/>
        <v>0</v>
      </c>
      <c r="K43" s="64">
        <f t="shared" si="3"/>
        <v>0</v>
      </c>
      <c r="L43" s="65">
        <f t="shared" si="4"/>
        <v>0</v>
      </c>
      <c r="M43" s="121"/>
      <c r="N43"/>
      <c r="O43" s="226"/>
      <c r="P43"/>
      <c r="Q43"/>
      <c r="R43"/>
    </row>
    <row r="44" spans="1:18" s="18" customFormat="1" ht="12.75">
      <c r="A44" s="120"/>
      <c r="B44" s="99"/>
      <c r="C44" s="58"/>
      <c r="D44" s="59">
        <v>0</v>
      </c>
      <c r="E44" s="58">
        <v>4</v>
      </c>
      <c r="F44" s="217">
        <f t="shared" si="0"/>
        <v>0</v>
      </c>
      <c r="G44" s="104">
        <f t="shared" si="1"/>
        <v>0</v>
      </c>
      <c r="H44" s="91">
        <v>1</v>
      </c>
      <c r="I44" s="92"/>
      <c r="J44" s="63">
        <f t="shared" si="2"/>
        <v>0</v>
      </c>
      <c r="K44" s="64">
        <f t="shared" si="3"/>
        <v>0</v>
      </c>
      <c r="L44" s="65">
        <f t="shared" si="4"/>
        <v>0</v>
      </c>
      <c r="M44" s="121"/>
      <c r="N44"/>
      <c r="O44" s="226"/>
      <c r="P44"/>
      <c r="Q44"/>
      <c r="R44"/>
    </row>
    <row r="45" spans="1:18" s="18" customFormat="1" ht="12.75">
      <c r="A45" s="66" t="s">
        <v>28</v>
      </c>
      <c r="B45" s="124"/>
      <c r="C45" s="124"/>
      <c r="D45" s="125"/>
      <c r="E45" s="124"/>
      <c r="F45" s="219">
        <f>SUM(F26:F44)</f>
        <v>0</v>
      </c>
      <c r="G45" s="113">
        <f>SUM(G26:G44)</f>
        <v>0</v>
      </c>
      <c r="H45" s="125"/>
      <c r="I45" s="126"/>
      <c r="J45" s="114">
        <f>SUM(J26:J44)</f>
        <v>0</v>
      </c>
      <c r="K45" s="113">
        <f>SUM(K26:K44)</f>
        <v>0</v>
      </c>
      <c r="L45" s="114">
        <f>SUM(L26:L44)</f>
        <v>0</v>
      </c>
      <c r="M45" s="72"/>
      <c r="N45"/>
      <c r="P45"/>
      <c r="Q45"/>
      <c r="R45"/>
    </row>
    <row r="46" spans="1:18" s="81" customFormat="1" ht="12.75">
      <c r="A46" s="73"/>
      <c r="B46" s="127"/>
      <c r="C46" s="128"/>
      <c r="D46" s="129"/>
      <c r="E46" s="128"/>
      <c r="F46" s="130"/>
      <c r="G46" s="131"/>
      <c r="H46" s="128"/>
      <c r="I46" s="132"/>
      <c r="J46" s="131"/>
      <c r="K46" s="131"/>
      <c r="L46" s="131"/>
      <c r="M46" s="79"/>
      <c r="N46" s="80"/>
      <c r="O46" s="228"/>
      <c r="P46" s="80"/>
      <c r="Q46" s="80"/>
      <c r="R46" s="80"/>
    </row>
    <row r="47" spans="1:18" s="18" customFormat="1" ht="12.75">
      <c r="A47" s="133" t="s">
        <v>29</v>
      </c>
      <c r="B47" s="134"/>
      <c r="C47" s="134"/>
      <c r="D47" s="145">
        <v>0</v>
      </c>
      <c r="E47" s="135">
        <v>2</v>
      </c>
      <c r="F47" s="217">
        <f>G47/$H$3</f>
        <v>0</v>
      </c>
      <c r="G47" s="136">
        <f>IF($D47=0,0,VLOOKUP($E47,$F$2:$I$6,3)*$D47)</f>
        <v>0</v>
      </c>
      <c r="H47" s="137">
        <v>1</v>
      </c>
      <c r="I47" s="138"/>
      <c r="J47" s="139">
        <f>IF($H47=1,$G47,0)</f>
        <v>0</v>
      </c>
      <c r="K47" s="140">
        <f>IF($H47=2,$G47,0)</f>
        <v>0</v>
      </c>
      <c r="L47" s="141">
        <f>IF($H47=3,$G47,0)</f>
        <v>0</v>
      </c>
      <c r="M47" s="142"/>
      <c r="N47"/>
      <c r="O47" s="226"/>
      <c r="P47"/>
      <c r="Q47"/>
      <c r="R47"/>
    </row>
    <row r="48" spans="1:18" s="18" customFormat="1" ht="12.75">
      <c r="A48" s="143" t="s">
        <v>56</v>
      </c>
      <c r="B48" s="144"/>
      <c r="C48" s="144"/>
      <c r="D48" s="145">
        <v>0</v>
      </c>
      <c r="E48" s="146"/>
      <c r="F48" s="217">
        <f>G48/$H$3</f>
        <v>0</v>
      </c>
      <c r="G48" s="147">
        <f>IF($D48=0,0,VLOOKUP($E48,$F$2:$I$6,3)*$D48)</f>
        <v>0</v>
      </c>
      <c r="H48" s="137"/>
      <c r="I48" s="148"/>
      <c r="J48" s="139">
        <f>IF($H48=1,$G48,0)</f>
        <v>0</v>
      </c>
      <c r="K48" s="140">
        <f>IF($H48=2,$G48,0)</f>
        <v>0</v>
      </c>
      <c r="L48" s="141">
        <f>IF($H48=3,$G48,0)</f>
        <v>0</v>
      </c>
      <c r="M48" s="142"/>
      <c r="N48"/>
      <c r="O48" s="226"/>
      <c r="P48"/>
      <c r="Q48"/>
      <c r="R48"/>
    </row>
    <row r="49" spans="1:18" s="18" customFormat="1" ht="12.75">
      <c r="A49" s="149"/>
      <c r="B49" s="150"/>
      <c r="C49" s="151"/>
      <c r="D49" s="152"/>
      <c r="E49" s="151"/>
      <c r="F49" s="153"/>
      <c r="G49" s="154"/>
      <c r="H49" s="94"/>
      <c r="I49" s="155"/>
      <c r="J49"/>
      <c r="K49"/>
      <c r="L49"/>
      <c r="M49" s="55"/>
      <c r="N49"/>
      <c r="O49" s="226"/>
      <c r="P49"/>
      <c r="Q49"/>
      <c r="R49"/>
    </row>
    <row r="50" spans="1:18" s="18" customFormat="1" ht="36" customHeight="1">
      <c r="A50" s="156" t="s">
        <v>30</v>
      </c>
      <c r="B50" s="157" t="s">
        <v>11</v>
      </c>
      <c r="C50" s="157" t="s">
        <v>31</v>
      </c>
      <c r="D50" s="43" t="s">
        <v>13</v>
      </c>
      <c r="E50" s="44" t="s">
        <v>14</v>
      </c>
      <c r="F50" s="45" t="s">
        <v>54</v>
      </c>
      <c r="G50" s="46" t="s">
        <v>15</v>
      </c>
      <c r="H50" s="45" t="s">
        <v>16</v>
      </c>
      <c r="I50" s="47"/>
      <c r="J50" s="237" t="s">
        <v>57</v>
      </c>
      <c r="K50" s="238"/>
      <c r="L50" s="238"/>
      <c r="M50" s="48"/>
      <c r="N50"/>
      <c r="O50" s="226"/>
      <c r="P50"/>
      <c r="Q50"/>
      <c r="R50"/>
    </row>
    <row r="51" spans="1:18" s="18" customFormat="1" ht="12.75">
      <c r="A51" s="158" t="s">
        <v>55</v>
      </c>
      <c r="B51" s="159"/>
      <c r="C51" s="160"/>
      <c r="D51" s="161"/>
      <c r="E51" s="160"/>
      <c r="F51" s="162"/>
      <c r="G51" s="160"/>
      <c r="H51" s="163"/>
      <c r="I51" s="164"/>
      <c r="J51" s="49" t="s">
        <v>17</v>
      </c>
      <c r="K51" s="54" t="s">
        <v>18</v>
      </c>
      <c r="L51" s="49" t="s">
        <v>19</v>
      </c>
      <c r="M51" s="55"/>
      <c r="N51"/>
      <c r="O51" s="226"/>
      <c r="P51"/>
      <c r="Q51"/>
      <c r="R51"/>
    </row>
    <row r="52" spans="1:18" s="18" customFormat="1" ht="12.75">
      <c r="A52" s="120" t="s">
        <v>32</v>
      </c>
      <c r="B52" s="99"/>
      <c r="C52" s="58"/>
      <c r="D52" s="214"/>
      <c r="E52" s="58">
        <v>1</v>
      </c>
      <c r="F52" s="217">
        <f aca="true" t="shared" si="5" ref="F52:F58">G52/$H$3</f>
        <v>0</v>
      </c>
      <c r="G52" s="104">
        <f aca="true" t="shared" si="6" ref="G52:G58">IF($D52=0,0,VLOOKUP($E52,$F$2:$I$6,3)*$D52)</f>
        <v>0</v>
      </c>
      <c r="H52" s="61">
        <v>2</v>
      </c>
      <c r="I52" s="92"/>
      <c r="J52" s="63">
        <f aca="true" t="shared" si="7" ref="J52:J58">IF($H52=1,$G52,0)</f>
        <v>0</v>
      </c>
      <c r="K52" s="64">
        <f aca="true" t="shared" si="8" ref="K52:K58">IF($H52=2,$G52,0)</f>
        <v>0</v>
      </c>
      <c r="L52" s="65">
        <f aca="true" t="shared" si="9" ref="L52:L58">IF($H52=3,$G52,0)</f>
        <v>0</v>
      </c>
      <c r="M52" s="55"/>
      <c r="N52"/>
      <c r="O52" s="226"/>
      <c r="P52"/>
      <c r="Q52"/>
      <c r="R52"/>
    </row>
    <row r="53" spans="1:18" s="18" customFormat="1" ht="12.75">
      <c r="A53" s="120" t="s">
        <v>33</v>
      </c>
      <c r="B53" s="99"/>
      <c r="C53" s="58"/>
      <c r="D53" s="214"/>
      <c r="E53" s="58">
        <v>3</v>
      </c>
      <c r="F53" s="217">
        <f t="shared" si="5"/>
        <v>0</v>
      </c>
      <c r="G53" s="104">
        <f t="shared" si="6"/>
        <v>0</v>
      </c>
      <c r="H53" s="61">
        <v>2</v>
      </c>
      <c r="I53" s="92"/>
      <c r="J53" s="123">
        <f t="shared" si="7"/>
        <v>0</v>
      </c>
      <c r="K53" s="97">
        <f t="shared" si="8"/>
        <v>0</v>
      </c>
      <c r="L53" s="123">
        <f t="shared" si="9"/>
        <v>0</v>
      </c>
      <c r="M53" s="55"/>
      <c r="N53"/>
      <c r="O53" s="226"/>
      <c r="P53"/>
      <c r="Q53"/>
      <c r="R53"/>
    </row>
    <row r="54" spans="1:18" s="18" customFormat="1" ht="12.75">
      <c r="A54" s="120" t="s">
        <v>34</v>
      </c>
      <c r="B54" s="99"/>
      <c r="C54" s="58"/>
      <c r="D54" s="214"/>
      <c r="E54" s="58"/>
      <c r="F54" s="217">
        <f t="shared" si="5"/>
        <v>0</v>
      </c>
      <c r="G54" s="104">
        <f t="shared" si="6"/>
        <v>0</v>
      </c>
      <c r="H54" s="61">
        <v>2</v>
      </c>
      <c r="I54" s="92"/>
      <c r="J54" s="63">
        <f t="shared" si="7"/>
        <v>0</v>
      </c>
      <c r="K54" s="64">
        <f t="shared" si="8"/>
        <v>0</v>
      </c>
      <c r="L54" s="65">
        <f t="shared" si="9"/>
        <v>0</v>
      </c>
      <c r="M54" s="55"/>
      <c r="N54"/>
      <c r="O54" s="226"/>
      <c r="P54"/>
      <c r="Q54"/>
      <c r="R54"/>
    </row>
    <row r="55" spans="1:18" s="18" customFormat="1" ht="12.75">
      <c r="A55" s="120" t="s">
        <v>35</v>
      </c>
      <c r="B55" s="99"/>
      <c r="C55" s="58"/>
      <c r="D55" s="214"/>
      <c r="E55" s="58"/>
      <c r="F55" s="217">
        <f t="shared" si="5"/>
        <v>0</v>
      </c>
      <c r="G55" s="104">
        <f t="shared" si="6"/>
        <v>0</v>
      </c>
      <c r="H55" s="61">
        <v>2</v>
      </c>
      <c r="I55" s="92"/>
      <c r="J55" s="123">
        <f t="shared" si="7"/>
        <v>0</v>
      </c>
      <c r="K55" s="97">
        <f t="shared" si="8"/>
        <v>0</v>
      </c>
      <c r="L55" s="123">
        <f t="shared" si="9"/>
        <v>0</v>
      </c>
      <c r="M55" s="55"/>
      <c r="N55"/>
      <c r="O55" s="226"/>
      <c r="P55"/>
      <c r="Q55"/>
      <c r="R55"/>
    </row>
    <row r="56" spans="1:18" s="18" customFormat="1" ht="12.75">
      <c r="A56" s="120" t="s">
        <v>36</v>
      </c>
      <c r="B56" s="99"/>
      <c r="C56" s="58"/>
      <c r="D56" s="214"/>
      <c r="E56" s="58"/>
      <c r="F56" s="217">
        <f t="shared" si="5"/>
        <v>0</v>
      </c>
      <c r="G56" s="104">
        <f t="shared" si="6"/>
        <v>0</v>
      </c>
      <c r="H56" s="61">
        <v>2</v>
      </c>
      <c r="I56" s="92"/>
      <c r="J56" s="63">
        <f t="shared" si="7"/>
        <v>0</v>
      </c>
      <c r="K56" s="64">
        <f t="shared" si="8"/>
        <v>0</v>
      </c>
      <c r="L56" s="65">
        <f t="shared" si="9"/>
        <v>0</v>
      </c>
      <c r="M56" s="55"/>
      <c r="N56"/>
      <c r="O56" s="226"/>
      <c r="P56"/>
      <c r="Q56"/>
      <c r="R56"/>
    </row>
    <row r="57" spans="1:18" s="18" customFormat="1" ht="12.75">
      <c r="A57" s="120" t="s">
        <v>37</v>
      </c>
      <c r="B57" s="99"/>
      <c r="C57" s="58"/>
      <c r="D57" s="214"/>
      <c r="E57" s="225">
        <v>1</v>
      </c>
      <c r="F57" s="217">
        <f t="shared" si="5"/>
        <v>0</v>
      </c>
      <c r="G57" s="104">
        <f t="shared" si="6"/>
        <v>0</v>
      </c>
      <c r="H57" s="61">
        <v>2</v>
      </c>
      <c r="I57" s="92"/>
      <c r="J57" s="123">
        <f t="shared" si="7"/>
        <v>0</v>
      </c>
      <c r="K57" s="97">
        <f t="shared" si="8"/>
        <v>0</v>
      </c>
      <c r="L57" s="123">
        <f t="shared" si="9"/>
        <v>0</v>
      </c>
      <c r="M57" s="55"/>
      <c r="N57"/>
      <c r="O57" s="226"/>
      <c r="P57"/>
      <c r="Q57"/>
      <c r="R57"/>
    </row>
    <row r="58" spans="1:18" s="18" customFormat="1" ht="12.75">
      <c r="A58" s="120" t="s">
        <v>52</v>
      </c>
      <c r="B58" s="99"/>
      <c r="C58" s="58"/>
      <c r="D58" s="214"/>
      <c r="E58" s="58"/>
      <c r="F58" s="217">
        <f t="shared" si="5"/>
        <v>0</v>
      </c>
      <c r="G58" s="104">
        <f t="shared" si="6"/>
        <v>0</v>
      </c>
      <c r="H58" s="61">
        <v>2</v>
      </c>
      <c r="I58" s="92"/>
      <c r="J58" s="63">
        <f t="shared" si="7"/>
        <v>0</v>
      </c>
      <c r="K58" s="64">
        <f t="shared" si="8"/>
        <v>0</v>
      </c>
      <c r="L58" s="65">
        <f t="shared" si="9"/>
        <v>0</v>
      </c>
      <c r="M58" s="55"/>
      <c r="N58"/>
      <c r="O58" s="226"/>
      <c r="P58"/>
      <c r="Q58"/>
      <c r="R58"/>
    </row>
    <row r="59" spans="1:18" s="18" customFormat="1" ht="12.75">
      <c r="A59" s="66" t="s">
        <v>38</v>
      </c>
      <c r="B59" s="110"/>
      <c r="C59" s="110"/>
      <c r="D59" s="230">
        <f>SUM(D52:D58)</f>
        <v>0</v>
      </c>
      <c r="E59" s="110"/>
      <c r="F59" s="219">
        <f>SUM(F52:F58)</f>
        <v>0</v>
      </c>
      <c r="G59" s="165">
        <f>SUM(G52:G58)</f>
        <v>0</v>
      </c>
      <c r="H59" s="166"/>
      <c r="I59" s="167"/>
      <c r="J59" s="166">
        <f>SUM(J52:J58)</f>
        <v>0</v>
      </c>
      <c r="K59" s="165">
        <f>SUM(K52:K58)</f>
        <v>0</v>
      </c>
      <c r="L59" s="166">
        <f>SUM(L52:L58)</f>
        <v>0</v>
      </c>
      <c r="M59" s="55"/>
      <c r="N59"/>
      <c r="O59" s="226"/>
      <c r="P59"/>
      <c r="Q59"/>
      <c r="R59"/>
    </row>
    <row r="60" spans="1:18" s="18" customFormat="1" ht="12.75">
      <c r="A60" s="168"/>
      <c r="B60" s="169"/>
      <c r="C60" s="169"/>
      <c r="D60" s="169"/>
      <c r="E60" s="169"/>
      <c r="F60" s="169"/>
      <c r="G60" s="170"/>
      <c r="H60" s="170"/>
      <c r="I60" s="171"/>
      <c r="J60" s="172"/>
      <c r="K60" s="172"/>
      <c r="L60" s="172"/>
      <c r="M60" s="55"/>
      <c r="N60"/>
      <c r="O60" s="226"/>
      <c r="P60"/>
      <c r="Q60"/>
      <c r="R60"/>
    </row>
    <row r="61" spans="1:18" s="181" customFormat="1" ht="15">
      <c r="A61" s="173" t="s">
        <v>39</v>
      </c>
      <c r="B61" s="174"/>
      <c r="C61" s="174"/>
      <c r="D61" s="174"/>
      <c r="E61" s="174"/>
      <c r="F61" s="218">
        <f>SUM(F14,F22,F45,F59)</f>
        <v>0</v>
      </c>
      <c r="G61" s="175">
        <f>SUM(G14,G22,G45,G59)</f>
        <v>0</v>
      </c>
      <c r="H61" s="239">
        <f>G61/H2</f>
        <v>0</v>
      </c>
      <c r="I61" s="240"/>
      <c r="J61" s="175">
        <f>SUM(J14,J22,J45,J59)</f>
        <v>0</v>
      </c>
      <c r="K61" s="177">
        <f>SUM(K14,K22,K45,K59)</f>
        <v>0</v>
      </c>
      <c r="L61" s="176">
        <f>SUM(L14,L22,L45,L59)</f>
        <v>0</v>
      </c>
      <c r="M61" s="178"/>
      <c r="N61" s="179">
        <f>SUM(J61:L61)</f>
        <v>0</v>
      </c>
      <c r="O61" s="229"/>
      <c r="P61" s="180"/>
      <c r="Q61" s="180"/>
      <c r="R61" s="180"/>
    </row>
    <row r="62" spans="1:18" s="18" customFormat="1" ht="12.75">
      <c r="A62" s="182"/>
      <c r="D62" s="152"/>
      <c r="F62" s="153"/>
      <c r="G62" s="154"/>
      <c r="H62" s="94"/>
      <c r="I62" s="183"/>
      <c r="J62"/>
      <c r="K62"/>
      <c r="L62"/>
      <c r="M62" s="55"/>
      <c r="N62" s="179">
        <f>G61-K61-L61</f>
        <v>0</v>
      </c>
      <c r="O62" s="226"/>
      <c r="P62"/>
      <c r="Q62"/>
      <c r="R62"/>
    </row>
    <row r="64" spans="1:18" s="18" customFormat="1" ht="12.75">
      <c r="A64" s="182"/>
      <c r="B64" s="151"/>
      <c r="C64" s="151"/>
      <c r="D64" s="184"/>
      <c r="E64" s="151"/>
      <c r="F64" s="185"/>
      <c r="G64" s="185"/>
      <c r="H64" s="185"/>
      <c r="I64" s="185"/>
      <c r="J64" s="186"/>
      <c r="K64"/>
      <c r="L64"/>
      <c r="M64" s="187"/>
      <c r="N64"/>
      <c r="O64" s="226"/>
      <c r="P64"/>
      <c r="Q64"/>
      <c r="R64"/>
    </row>
    <row r="65" spans="1:18" s="50" customFormat="1" ht="36">
      <c r="A65" s="41" t="s">
        <v>40</v>
      </c>
      <c r="B65" s="188" t="s">
        <v>11</v>
      </c>
      <c r="C65" s="188" t="s">
        <v>41</v>
      </c>
      <c r="D65" s="189" t="s">
        <v>42</v>
      </c>
      <c r="E65" s="190" t="s">
        <v>43</v>
      </c>
      <c r="F65" s="191" t="s">
        <v>44</v>
      </c>
      <c r="G65" s="192"/>
      <c r="H65" s="192"/>
      <c r="I65" s="192"/>
      <c r="J65" s="192"/>
      <c r="K65" s="192"/>
      <c r="L65" s="192"/>
      <c r="M65" s="193"/>
      <c r="N65" s="49"/>
      <c r="O65" s="227"/>
      <c r="P65" s="49"/>
      <c r="Q65" s="49"/>
      <c r="R65" s="49"/>
    </row>
    <row r="66" spans="1:18" s="18" customFormat="1" ht="12.75">
      <c r="A66" s="194"/>
      <c r="B66" s="195"/>
      <c r="C66" s="196"/>
      <c r="D66" s="197"/>
      <c r="E66" s="198"/>
      <c r="F66" s="199"/>
      <c r="G66" s="200"/>
      <c r="H66" s="201" t="s">
        <v>45</v>
      </c>
      <c r="I66" s="201"/>
      <c r="J66" s="201"/>
      <c r="K66" s="201"/>
      <c r="L66" s="201"/>
      <c r="M66" s="202"/>
      <c r="N66"/>
      <c r="O66" s="226"/>
      <c r="P66"/>
      <c r="Q66"/>
      <c r="R66"/>
    </row>
    <row r="67" spans="1:18" s="18" customFormat="1" ht="12.75">
      <c r="A67" s="120"/>
      <c r="B67" s="204"/>
      <c r="C67" s="205"/>
      <c r="D67" s="20"/>
      <c r="E67" s="206"/>
      <c r="F67" s="207"/>
      <c r="G67" s="20"/>
      <c r="H67" s="201" t="s">
        <v>46</v>
      </c>
      <c r="I67" s="201"/>
      <c r="J67" s="201"/>
      <c r="K67" s="201"/>
      <c r="L67" s="201"/>
      <c r="M67" s="202"/>
      <c r="N67"/>
      <c r="O67" s="226"/>
      <c r="P67"/>
      <c r="Q67"/>
      <c r="R67"/>
    </row>
    <row r="68" spans="1:18" s="18" customFormat="1" ht="12.75">
      <c r="A68" s="120"/>
      <c r="B68" s="204"/>
      <c r="C68" s="205"/>
      <c r="D68" s="20"/>
      <c r="E68" s="205"/>
      <c r="F68" s="20"/>
      <c r="G68" s="20"/>
      <c r="H68" s="201"/>
      <c r="I68" s="201"/>
      <c r="J68" s="201"/>
      <c r="K68" s="201"/>
      <c r="L68" s="201"/>
      <c r="M68" s="202"/>
      <c r="N68"/>
      <c r="O68" s="226"/>
      <c r="P68"/>
      <c r="Q68"/>
      <c r="R68"/>
    </row>
    <row r="69" spans="1:18" s="18" customFormat="1" ht="12.75">
      <c r="A69" s="203"/>
      <c r="B69" s="204"/>
      <c r="C69" s="205"/>
      <c r="D69" s="20"/>
      <c r="E69" s="205"/>
      <c r="F69" s="20"/>
      <c r="G69" s="20"/>
      <c r="H69" s="201" t="s">
        <v>47</v>
      </c>
      <c r="I69" s="201"/>
      <c r="J69" s="201"/>
      <c r="K69" s="201"/>
      <c r="L69" s="201"/>
      <c r="M69" s="202"/>
      <c r="N69"/>
      <c r="O69" s="226"/>
      <c r="P69"/>
      <c r="Q69"/>
      <c r="R69"/>
    </row>
    <row r="70" spans="1:18" s="18" customFormat="1" ht="12.75">
      <c r="A70" s="203"/>
      <c r="B70" s="204"/>
      <c r="C70" s="205"/>
      <c r="D70" s="20"/>
      <c r="E70" s="205"/>
      <c r="F70" s="20"/>
      <c r="G70" s="20"/>
      <c r="H70" s="201" t="s">
        <v>46</v>
      </c>
      <c r="I70" s="201"/>
      <c r="J70" s="201"/>
      <c r="K70" s="201"/>
      <c r="L70" s="201"/>
      <c r="M70" s="202"/>
      <c r="N70"/>
      <c r="O70" s="226"/>
      <c r="P70"/>
      <c r="Q70"/>
      <c r="R70"/>
    </row>
    <row r="71" spans="1:18" s="18" customFormat="1" ht="12.75">
      <c r="A71" s="203"/>
      <c r="B71" s="204"/>
      <c r="C71" s="205"/>
      <c r="D71" s="20"/>
      <c r="E71" s="205"/>
      <c r="F71" s="20"/>
      <c r="G71" s="20"/>
      <c r="H71" s="201"/>
      <c r="I71" s="201"/>
      <c r="J71" s="201"/>
      <c r="K71" s="201"/>
      <c r="L71" s="201"/>
      <c r="M71" s="202"/>
      <c r="N71"/>
      <c r="O71" s="226"/>
      <c r="P71"/>
      <c r="Q71"/>
      <c r="R71"/>
    </row>
    <row r="72" spans="1:18" s="18" customFormat="1" ht="12.75">
      <c r="A72" s="203"/>
      <c r="B72" s="204"/>
      <c r="C72" s="205"/>
      <c r="D72" s="20"/>
      <c r="E72" s="205"/>
      <c r="F72" s="20"/>
      <c r="G72" s="20"/>
      <c r="H72" s="201" t="s">
        <v>48</v>
      </c>
      <c r="I72" s="201"/>
      <c r="J72" s="201"/>
      <c r="K72" s="201"/>
      <c r="L72" s="201"/>
      <c r="M72" s="202"/>
      <c r="N72"/>
      <c r="O72" s="226"/>
      <c r="P72"/>
      <c r="Q72"/>
      <c r="R72"/>
    </row>
    <row r="73" spans="1:18" s="18" customFormat="1" ht="12.75">
      <c r="A73" s="203"/>
      <c r="B73" s="204"/>
      <c r="C73" s="205"/>
      <c r="D73" s="20"/>
      <c r="E73" s="205"/>
      <c r="F73" s="20"/>
      <c r="G73" s="20"/>
      <c r="H73" s="201"/>
      <c r="I73" s="201"/>
      <c r="J73" s="201"/>
      <c r="K73" s="201"/>
      <c r="L73" s="201"/>
      <c r="M73" s="202"/>
      <c r="N73"/>
      <c r="O73" s="226"/>
      <c r="P73"/>
      <c r="Q73"/>
      <c r="R73"/>
    </row>
    <row r="74" spans="1:18" s="18" customFormat="1" ht="12.75">
      <c r="A74"/>
      <c r="B74"/>
      <c r="C74"/>
      <c r="D74"/>
      <c r="E74"/>
      <c r="F74"/>
      <c r="G74"/>
      <c r="H74"/>
      <c r="I74"/>
      <c r="J74"/>
      <c r="K74"/>
      <c r="L74" s="208"/>
      <c r="M74" s="208"/>
      <c r="N74" s="208"/>
      <c r="O74" s="226"/>
      <c r="P74"/>
      <c r="Q74"/>
      <c r="R74"/>
    </row>
    <row r="75" spans="1:18" s="18" customFormat="1" ht="21">
      <c r="A75" s="223"/>
      <c r="B75"/>
      <c r="C75"/>
      <c r="D75" t="s">
        <v>49</v>
      </c>
      <c r="E75"/>
      <c r="F75"/>
      <c r="G75"/>
      <c r="H75"/>
      <c r="I75"/>
      <c r="J75"/>
      <c r="K75"/>
      <c r="L75" s="208"/>
      <c r="M75" s="208"/>
      <c r="N75" s="208"/>
      <c r="O75" s="226"/>
      <c r="P75"/>
      <c r="Q75"/>
      <c r="R75"/>
    </row>
    <row r="76" spans="1:18" s="18" customFormat="1" ht="12.75">
      <c r="A76" t="s">
        <v>50</v>
      </c>
      <c r="B76"/>
      <c r="C76"/>
      <c r="D76" t="s">
        <v>51</v>
      </c>
      <c r="E76"/>
      <c r="F76"/>
      <c r="G76"/>
      <c r="H76"/>
      <c r="I76"/>
      <c r="J76"/>
      <c r="K76"/>
      <c r="L76" s="208"/>
      <c r="M76" s="208"/>
      <c r="N76" s="208"/>
      <c r="O76" s="226"/>
      <c r="P76"/>
      <c r="Q76"/>
      <c r="R76"/>
    </row>
    <row r="77" spans="1:18" s="18" customFormat="1" ht="12.75">
      <c r="A77"/>
      <c r="B77"/>
      <c r="C77"/>
      <c r="D77"/>
      <c r="E77"/>
      <c r="F77"/>
      <c r="G77"/>
      <c r="H77"/>
      <c r="I77"/>
      <c r="J77"/>
      <c r="K77"/>
      <c r="L77" s="208"/>
      <c r="M77" s="208"/>
      <c r="N77" s="208"/>
      <c r="O77" s="226"/>
      <c r="P77"/>
      <c r="Q77"/>
      <c r="R77"/>
    </row>
    <row r="78" spans="4:18" s="18" customFormat="1" ht="12.75">
      <c r="D78" s="52"/>
      <c r="J78"/>
      <c r="K78"/>
      <c r="L78" s="208"/>
      <c r="M78" s="208"/>
      <c r="N78" s="208"/>
      <c r="O78" s="226"/>
      <c r="P78"/>
      <c r="Q78"/>
      <c r="R78"/>
    </row>
    <row r="79" spans="4:18" s="18" customFormat="1" ht="12.75">
      <c r="D79" s="52"/>
      <c r="J79"/>
      <c r="K79"/>
      <c r="L79" s="208"/>
      <c r="M79" s="208"/>
      <c r="N79" s="208"/>
      <c r="O79" s="226"/>
      <c r="P79"/>
      <c r="Q79"/>
      <c r="R79"/>
    </row>
    <row r="80" spans="4:18" s="18" customFormat="1" ht="12.75">
      <c r="D80" s="52"/>
      <c r="J80"/>
      <c r="K80"/>
      <c r="L80" s="208"/>
      <c r="M80" s="208"/>
      <c r="N80" s="208"/>
      <c r="O80" s="226"/>
      <c r="P80"/>
      <c r="Q80"/>
      <c r="R80"/>
    </row>
    <row r="81" spans="4:18" s="18" customFormat="1" ht="12.75">
      <c r="D81" s="52"/>
      <c r="J81"/>
      <c r="K81"/>
      <c r="L81" s="208"/>
      <c r="M81" s="208"/>
      <c r="N81" s="208"/>
      <c r="O81" s="226"/>
      <c r="P81"/>
      <c r="Q81"/>
      <c r="R81"/>
    </row>
    <row r="82" spans="4:18" s="18" customFormat="1" ht="12.75">
      <c r="D82" s="52"/>
      <c r="J82"/>
      <c r="K82"/>
      <c r="L82" s="208"/>
      <c r="M82" s="208"/>
      <c r="N82" s="208"/>
      <c r="O82" s="226"/>
      <c r="P82"/>
      <c r="Q82"/>
      <c r="R82"/>
    </row>
    <row r="83" spans="4:18" s="18" customFormat="1" ht="12.75">
      <c r="D83" s="52"/>
      <c r="J83"/>
      <c r="K83"/>
      <c r="L83" s="208"/>
      <c r="M83" s="208"/>
      <c r="N83" s="208"/>
      <c r="O83" s="226"/>
      <c r="P83"/>
      <c r="Q83"/>
      <c r="R83"/>
    </row>
    <row r="84" spans="4:18" s="18" customFormat="1" ht="12.75">
      <c r="D84" s="52"/>
      <c r="J84"/>
      <c r="K84"/>
      <c r="L84" s="208"/>
      <c r="M84" s="170"/>
      <c r="N84" s="208"/>
      <c r="O84" s="226"/>
      <c r="P84"/>
      <c r="Q84"/>
      <c r="R84"/>
    </row>
    <row r="85" spans="4:18" s="18" customFormat="1" ht="12.75">
      <c r="D85" s="52"/>
      <c r="J85"/>
      <c r="K85"/>
      <c r="L85" s="208"/>
      <c r="M85" s="170"/>
      <c r="N85" s="208"/>
      <c r="O85" s="226"/>
      <c r="P85"/>
      <c r="Q85"/>
      <c r="R85"/>
    </row>
    <row r="86" spans="4:18" s="18" customFormat="1" ht="12.75">
      <c r="D86" s="52"/>
      <c r="J86"/>
      <c r="K86"/>
      <c r="L86" s="208"/>
      <c r="M86" s="170"/>
      <c r="N86" s="208"/>
      <c r="O86" s="226"/>
      <c r="P86"/>
      <c r="Q86"/>
      <c r="R86"/>
    </row>
    <row r="87" spans="4:18" s="18" customFormat="1" ht="12.75">
      <c r="D87" s="52"/>
      <c r="J87"/>
      <c r="K87"/>
      <c r="L87" s="208"/>
      <c r="M87" s="170"/>
      <c r="N87" s="208"/>
      <c r="O87" s="226"/>
      <c r="P87"/>
      <c r="Q87"/>
      <c r="R87"/>
    </row>
    <row r="88" spans="4:18" s="18" customFormat="1" ht="12.75">
      <c r="D88" s="52"/>
      <c r="J88"/>
      <c r="K88"/>
      <c r="L88" s="208"/>
      <c r="M88" s="170"/>
      <c r="N88" s="208"/>
      <c r="O88" s="226"/>
      <c r="P88"/>
      <c r="Q88"/>
      <c r="R88"/>
    </row>
    <row r="89" spans="4:18" s="18" customFormat="1" ht="12.75">
      <c r="D89" s="52"/>
      <c r="J89"/>
      <c r="K89"/>
      <c r="L89" s="208"/>
      <c r="M89" s="170"/>
      <c r="N89" s="208"/>
      <c r="O89" s="226"/>
      <c r="P89"/>
      <c r="Q89"/>
      <c r="R89"/>
    </row>
    <row r="90" spans="4:18" s="18" customFormat="1" ht="12.75">
      <c r="D90" s="52"/>
      <c r="J90"/>
      <c r="K90"/>
      <c r="L90" s="208"/>
      <c r="M90" s="170"/>
      <c r="N90" s="208"/>
      <c r="O90" s="226"/>
      <c r="P90"/>
      <c r="Q90"/>
      <c r="R90"/>
    </row>
    <row r="91" spans="4:18" s="18" customFormat="1" ht="12.75">
      <c r="D91" s="52"/>
      <c r="J91"/>
      <c r="K91"/>
      <c r="L91" s="208"/>
      <c r="M91" s="170"/>
      <c r="N91" s="208"/>
      <c r="O91" s="226"/>
      <c r="P91"/>
      <c r="Q91"/>
      <c r="R91"/>
    </row>
    <row r="92" spans="4:18" s="18" customFormat="1" ht="12.75">
      <c r="D92" s="52"/>
      <c r="J92"/>
      <c r="K92"/>
      <c r="L92" s="208"/>
      <c r="M92" s="170"/>
      <c r="N92" s="208"/>
      <c r="O92" s="226"/>
      <c r="P92"/>
      <c r="Q92"/>
      <c r="R92"/>
    </row>
    <row r="93" spans="4:18" s="18" customFormat="1" ht="12.75">
      <c r="D93" s="52"/>
      <c r="J93"/>
      <c r="K93"/>
      <c r="L93" s="208"/>
      <c r="M93" s="170"/>
      <c r="N93" s="208"/>
      <c r="O93" s="226"/>
      <c r="P93"/>
      <c r="Q93"/>
      <c r="R93"/>
    </row>
    <row r="94" spans="4:18" s="18" customFormat="1" ht="12.75">
      <c r="D94" s="52"/>
      <c r="J94"/>
      <c r="K94"/>
      <c r="L94"/>
      <c r="M94" s="209"/>
      <c r="N94"/>
      <c r="O94" s="226"/>
      <c r="P94"/>
      <c r="Q94"/>
      <c r="R94"/>
    </row>
    <row r="95" spans="4:18" s="18" customFormat="1" ht="12.75">
      <c r="D95" s="52"/>
      <c r="J95"/>
      <c r="K95"/>
      <c r="L95"/>
      <c r="M95" s="209"/>
      <c r="N95"/>
      <c r="O95" s="226"/>
      <c r="P95"/>
      <c r="Q95"/>
      <c r="R95"/>
    </row>
    <row r="96" spans="4:18" s="18" customFormat="1" ht="12.75">
      <c r="D96" s="52"/>
      <c r="J96"/>
      <c r="K96"/>
      <c r="L96"/>
      <c r="M96" s="209"/>
      <c r="N96"/>
      <c r="O96" s="226"/>
      <c r="P96"/>
      <c r="Q96"/>
      <c r="R96"/>
    </row>
    <row r="97" spans="4:18" s="18" customFormat="1" ht="12.75">
      <c r="D97" s="52"/>
      <c r="J97"/>
      <c r="K97"/>
      <c r="L97"/>
      <c r="M97" s="209"/>
      <c r="N97"/>
      <c r="O97" s="226"/>
      <c r="P97"/>
      <c r="Q97"/>
      <c r="R97"/>
    </row>
    <row r="98" spans="4:18" s="18" customFormat="1" ht="12.75">
      <c r="D98" s="52"/>
      <c r="J98"/>
      <c r="K98"/>
      <c r="L98"/>
      <c r="M98" s="209"/>
      <c r="N98"/>
      <c r="O98" s="226"/>
      <c r="P98"/>
      <c r="Q98"/>
      <c r="R98"/>
    </row>
    <row r="99" spans="4:18" s="18" customFormat="1" ht="12.75">
      <c r="D99" s="52"/>
      <c r="J99"/>
      <c r="K99"/>
      <c r="L99"/>
      <c r="M99" s="209"/>
      <c r="N99"/>
      <c r="O99" s="226"/>
      <c r="P99"/>
      <c r="Q99"/>
      <c r="R99"/>
    </row>
    <row r="100" spans="4:18" s="18" customFormat="1" ht="12.75">
      <c r="D100" s="52"/>
      <c r="J100"/>
      <c r="K100"/>
      <c r="L100"/>
      <c r="M100" s="209"/>
      <c r="N100"/>
      <c r="O100" s="226"/>
      <c r="P100"/>
      <c r="Q100"/>
      <c r="R100"/>
    </row>
    <row r="101" spans="4:18" s="18" customFormat="1" ht="12.75">
      <c r="D101" s="52"/>
      <c r="J101"/>
      <c r="K101"/>
      <c r="L101"/>
      <c r="M101" s="209"/>
      <c r="N101"/>
      <c r="O101" s="226"/>
      <c r="P101"/>
      <c r="Q101"/>
      <c r="R101"/>
    </row>
    <row r="102" spans="4:18" s="18" customFormat="1" ht="12.75">
      <c r="D102" s="52"/>
      <c r="J102"/>
      <c r="K102"/>
      <c r="L102"/>
      <c r="M102" s="209"/>
      <c r="N102"/>
      <c r="O102" s="226"/>
      <c r="P102"/>
      <c r="Q102"/>
      <c r="R102"/>
    </row>
    <row r="103" spans="4:18" s="18" customFormat="1" ht="12.75">
      <c r="D103" s="52"/>
      <c r="J103"/>
      <c r="K103"/>
      <c r="L103"/>
      <c r="M103" s="209"/>
      <c r="N103"/>
      <c r="O103" s="226"/>
      <c r="P103"/>
      <c r="Q103"/>
      <c r="R103"/>
    </row>
    <row r="104" spans="4:18" s="18" customFormat="1" ht="12.75">
      <c r="D104" s="52"/>
      <c r="J104"/>
      <c r="K104"/>
      <c r="L104"/>
      <c r="M104" s="209"/>
      <c r="N104"/>
      <c r="O104" s="226"/>
      <c r="P104"/>
      <c r="Q104"/>
      <c r="R104"/>
    </row>
    <row r="105" spans="4:18" s="18" customFormat="1" ht="12.75">
      <c r="D105" s="52"/>
      <c r="J105"/>
      <c r="K105"/>
      <c r="L105"/>
      <c r="M105" s="209"/>
      <c r="N105"/>
      <c r="O105" s="226"/>
      <c r="P105"/>
      <c r="Q105"/>
      <c r="R105"/>
    </row>
    <row r="106" spans="4:18" s="18" customFormat="1" ht="12.75">
      <c r="D106" s="52"/>
      <c r="J106"/>
      <c r="K106"/>
      <c r="L106"/>
      <c r="M106" s="209"/>
      <c r="N106"/>
      <c r="O106" s="226"/>
      <c r="P106"/>
      <c r="Q106"/>
      <c r="R106"/>
    </row>
    <row r="107" spans="4:18" s="18" customFormat="1" ht="12.75">
      <c r="D107" s="52"/>
      <c r="J107"/>
      <c r="K107"/>
      <c r="L107"/>
      <c r="M107" s="209"/>
      <c r="N107"/>
      <c r="O107" s="226"/>
      <c r="P107"/>
      <c r="Q107"/>
      <c r="R107"/>
    </row>
    <row r="108" spans="4:18" s="18" customFormat="1" ht="12.75">
      <c r="D108" s="52"/>
      <c r="J108"/>
      <c r="K108"/>
      <c r="L108"/>
      <c r="M108" s="209"/>
      <c r="N108"/>
      <c r="O108" s="226"/>
      <c r="P108"/>
      <c r="Q108"/>
      <c r="R108"/>
    </row>
    <row r="109" spans="4:18" s="18" customFormat="1" ht="12.75">
      <c r="D109" s="52"/>
      <c r="J109"/>
      <c r="K109"/>
      <c r="L109"/>
      <c r="M109" s="209"/>
      <c r="N109"/>
      <c r="O109" s="226"/>
      <c r="P109"/>
      <c r="Q109"/>
      <c r="R109"/>
    </row>
    <row r="110" spans="4:18" s="18" customFormat="1" ht="12.75">
      <c r="D110" s="52"/>
      <c r="J110"/>
      <c r="K110"/>
      <c r="L110"/>
      <c r="M110" s="209"/>
      <c r="N110"/>
      <c r="O110" s="226"/>
      <c r="P110"/>
      <c r="Q110"/>
      <c r="R110"/>
    </row>
    <row r="111" spans="4:18" s="18" customFormat="1" ht="12.75">
      <c r="D111" s="52"/>
      <c r="J111"/>
      <c r="K111"/>
      <c r="L111"/>
      <c r="M111" s="209"/>
      <c r="N111"/>
      <c r="O111" s="226"/>
      <c r="P111"/>
      <c r="Q111"/>
      <c r="R111"/>
    </row>
    <row r="112" spans="4:18" s="18" customFormat="1" ht="12.75">
      <c r="D112" s="52"/>
      <c r="J112"/>
      <c r="K112"/>
      <c r="L112"/>
      <c r="M112" s="209"/>
      <c r="N112"/>
      <c r="O112" s="226"/>
      <c r="P112"/>
      <c r="Q112"/>
      <c r="R112"/>
    </row>
    <row r="113" spans="4:18" s="18" customFormat="1" ht="12.75">
      <c r="D113" s="52"/>
      <c r="J113"/>
      <c r="K113"/>
      <c r="L113"/>
      <c r="M113" s="209"/>
      <c r="N113"/>
      <c r="O113" s="226"/>
      <c r="P113"/>
      <c r="Q113"/>
      <c r="R113"/>
    </row>
    <row r="114" spans="4:18" s="18" customFormat="1" ht="12.75">
      <c r="D114" s="52"/>
      <c r="J114"/>
      <c r="K114"/>
      <c r="L114"/>
      <c r="M114" s="209"/>
      <c r="N114"/>
      <c r="O114" s="226"/>
      <c r="P114"/>
      <c r="Q114"/>
      <c r="R114"/>
    </row>
    <row r="115" spans="4:18" s="18" customFormat="1" ht="12.75">
      <c r="D115" s="52"/>
      <c r="J115"/>
      <c r="K115"/>
      <c r="L115"/>
      <c r="M115" s="209"/>
      <c r="N115"/>
      <c r="O115" s="226"/>
      <c r="P115"/>
      <c r="Q115"/>
      <c r="R115"/>
    </row>
    <row r="116" spans="4:18" s="18" customFormat="1" ht="12.75">
      <c r="D116" s="52"/>
      <c r="J116"/>
      <c r="K116"/>
      <c r="L116"/>
      <c r="M116" s="209"/>
      <c r="N116"/>
      <c r="O116" s="226"/>
      <c r="P116"/>
      <c r="Q116"/>
      <c r="R116"/>
    </row>
    <row r="117" spans="4:18" s="18" customFormat="1" ht="12.75">
      <c r="D117" s="52"/>
      <c r="J117"/>
      <c r="K117"/>
      <c r="L117"/>
      <c r="M117" s="209"/>
      <c r="N117"/>
      <c r="O117" s="226"/>
      <c r="P117"/>
      <c r="Q117"/>
      <c r="R117"/>
    </row>
    <row r="118" spans="4:18" s="18" customFormat="1" ht="12.75">
      <c r="D118" s="52"/>
      <c r="J118"/>
      <c r="K118"/>
      <c r="L118"/>
      <c r="M118" s="209"/>
      <c r="N118"/>
      <c r="O118" s="226"/>
      <c r="P118"/>
      <c r="Q118"/>
      <c r="R118"/>
    </row>
    <row r="119" spans="4:18" s="18" customFormat="1" ht="12.75">
      <c r="D119" s="52"/>
      <c r="J119"/>
      <c r="K119"/>
      <c r="L119"/>
      <c r="M119" s="209"/>
      <c r="N119"/>
      <c r="O119" s="226"/>
      <c r="P119"/>
      <c r="Q119"/>
      <c r="R119"/>
    </row>
    <row r="120" spans="4:18" s="18" customFormat="1" ht="12.75">
      <c r="D120" s="52"/>
      <c r="J120"/>
      <c r="K120"/>
      <c r="L120"/>
      <c r="M120" s="209"/>
      <c r="N120"/>
      <c r="O120" s="226"/>
      <c r="P120"/>
      <c r="Q120"/>
      <c r="R120"/>
    </row>
    <row r="121" spans="4:18" s="18" customFormat="1" ht="12.75">
      <c r="D121" s="52"/>
      <c r="J121"/>
      <c r="K121"/>
      <c r="L121"/>
      <c r="M121" s="209"/>
      <c r="N121"/>
      <c r="O121" s="226"/>
      <c r="P121"/>
      <c r="Q121"/>
      <c r="R121"/>
    </row>
    <row r="122" spans="4:18" s="18" customFormat="1" ht="12.75">
      <c r="D122" s="52"/>
      <c r="J122"/>
      <c r="K122"/>
      <c r="L122"/>
      <c r="M122" s="209"/>
      <c r="N122"/>
      <c r="O122" s="226"/>
      <c r="P122"/>
      <c r="Q122"/>
      <c r="R122"/>
    </row>
    <row r="123" spans="4:18" s="18" customFormat="1" ht="12.75">
      <c r="D123" s="52"/>
      <c r="J123"/>
      <c r="K123"/>
      <c r="L123"/>
      <c r="M123" s="209"/>
      <c r="N123"/>
      <c r="O123" s="226"/>
      <c r="P123"/>
      <c r="Q123"/>
      <c r="R123"/>
    </row>
    <row r="124" spans="4:18" s="18" customFormat="1" ht="12.75">
      <c r="D124" s="52"/>
      <c r="J124"/>
      <c r="K124"/>
      <c r="L124"/>
      <c r="M124" s="209"/>
      <c r="N124"/>
      <c r="O124" s="226"/>
      <c r="P124"/>
      <c r="Q124"/>
      <c r="R124"/>
    </row>
    <row r="125" spans="4:18" s="18" customFormat="1" ht="12.75">
      <c r="D125" s="52"/>
      <c r="J125"/>
      <c r="K125"/>
      <c r="L125"/>
      <c r="M125" s="209"/>
      <c r="N125"/>
      <c r="O125" s="226"/>
      <c r="P125"/>
      <c r="Q125"/>
      <c r="R125"/>
    </row>
    <row r="126" spans="4:18" s="18" customFormat="1" ht="12.75">
      <c r="D126" s="52"/>
      <c r="J126"/>
      <c r="K126"/>
      <c r="L126"/>
      <c r="M126" s="209"/>
      <c r="N126"/>
      <c r="O126" s="226"/>
      <c r="P126"/>
      <c r="Q126"/>
      <c r="R126"/>
    </row>
    <row r="127" spans="4:18" s="18" customFormat="1" ht="12.75">
      <c r="D127" s="52"/>
      <c r="J127"/>
      <c r="K127"/>
      <c r="L127"/>
      <c r="M127" s="209"/>
      <c r="N127"/>
      <c r="O127" s="226"/>
      <c r="P127"/>
      <c r="Q127"/>
      <c r="R127"/>
    </row>
    <row r="128" spans="4:18" s="18" customFormat="1" ht="12.75">
      <c r="D128" s="52"/>
      <c r="J128"/>
      <c r="K128"/>
      <c r="L128"/>
      <c r="M128" s="209"/>
      <c r="N128"/>
      <c r="O128" s="226"/>
      <c r="P128"/>
      <c r="Q128"/>
      <c r="R128"/>
    </row>
    <row r="129" spans="4:18" s="18" customFormat="1" ht="12.75">
      <c r="D129" s="52"/>
      <c r="J129"/>
      <c r="K129"/>
      <c r="L129"/>
      <c r="M129" s="209"/>
      <c r="N129"/>
      <c r="O129" s="226"/>
      <c r="P129"/>
      <c r="Q129"/>
      <c r="R129"/>
    </row>
    <row r="130" spans="4:18" s="18" customFormat="1" ht="12.75">
      <c r="D130" s="52"/>
      <c r="J130"/>
      <c r="K130"/>
      <c r="L130"/>
      <c r="M130" s="209"/>
      <c r="N130"/>
      <c r="O130" s="226"/>
      <c r="P130"/>
      <c r="Q130"/>
      <c r="R130"/>
    </row>
    <row r="131" spans="4:18" s="18" customFormat="1" ht="12.75">
      <c r="D131" s="52"/>
      <c r="J131"/>
      <c r="K131"/>
      <c r="L131"/>
      <c r="M131" s="209"/>
      <c r="N131"/>
      <c r="O131" s="226"/>
      <c r="P131"/>
      <c r="Q131"/>
      <c r="R131"/>
    </row>
    <row r="132" spans="4:18" s="18" customFormat="1" ht="12.75">
      <c r="D132" s="52"/>
      <c r="J132"/>
      <c r="K132"/>
      <c r="L132"/>
      <c r="M132" s="209"/>
      <c r="N132"/>
      <c r="O132" s="226"/>
      <c r="P132"/>
      <c r="Q132"/>
      <c r="R132"/>
    </row>
    <row r="133" spans="4:18" s="18" customFormat="1" ht="12.75">
      <c r="D133" s="52"/>
      <c r="J133"/>
      <c r="K133"/>
      <c r="L133"/>
      <c r="M133" s="209"/>
      <c r="N133"/>
      <c r="O133" s="226"/>
      <c r="P133"/>
      <c r="Q133"/>
      <c r="R133"/>
    </row>
    <row r="134" spans="4:18" s="18" customFormat="1" ht="12.75">
      <c r="D134" s="52"/>
      <c r="J134"/>
      <c r="K134"/>
      <c r="L134"/>
      <c r="M134" s="209"/>
      <c r="N134"/>
      <c r="O134" s="226"/>
      <c r="P134"/>
      <c r="Q134"/>
      <c r="R134"/>
    </row>
    <row r="135" spans="4:18" s="18" customFormat="1" ht="12.75">
      <c r="D135" s="52"/>
      <c r="J135"/>
      <c r="K135"/>
      <c r="L135"/>
      <c r="M135" s="209"/>
      <c r="N135"/>
      <c r="O135" s="226"/>
      <c r="P135"/>
      <c r="Q135"/>
      <c r="R135"/>
    </row>
    <row r="136" spans="4:18" s="18" customFormat="1" ht="12.75">
      <c r="D136" s="52"/>
      <c r="J136"/>
      <c r="K136"/>
      <c r="L136"/>
      <c r="M136" s="209"/>
      <c r="N136"/>
      <c r="O136" s="226"/>
      <c r="P136"/>
      <c r="Q136"/>
      <c r="R136"/>
    </row>
    <row r="137" spans="4:18" s="18" customFormat="1" ht="12.75">
      <c r="D137" s="52"/>
      <c r="J137"/>
      <c r="K137"/>
      <c r="L137"/>
      <c r="M137" s="209"/>
      <c r="N137"/>
      <c r="O137" s="226"/>
      <c r="P137"/>
      <c r="Q137"/>
      <c r="R137"/>
    </row>
    <row r="138" spans="4:18" s="18" customFormat="1" ht="12.75">
      <c r="D138" s="52"/>
      <c r="J138"/>
      <c r="K138"/>
      <c r="L138"/>
      <c r="M138" s="209"/>
      <c r="N138"/>
      <c r="O138" s="226"/>
      <c r="P138"/>
      <c r="Q138"/>
      <c r="R138"/>
    </row>
    <row r="139" spans="4:18" s="18" customFormat="1" ht="12.75">
      <c r="D139" s="52"/>
      <c r="J139"/>
      <c r="K139"/>
      <c r="L139"/>
      <c r="M139" s="209"/>
      <c r="N139"/>
      <c r="O139" s="226"/>
      <c r="P139"/>
      <c r="Q139"/>
      <c r="R139"/>
    </row>
    <row r="140" spans="4:18" s="18" customFormat="1" ht="12.75">
      <c r="D140" s="52"/>
      <c r="J140"/>
      <c r="K140"/>
      <c r="L140"/>
      <c r="M140" s="209"/>
      <c r="N140"/>
      <c r="O140" s="226"/>
      <c r="P140"/>
      <c r="Q140"/>
      <c r="R140"/>
    </row>
    <row r="141" spans="4:18" s="18" customFormat="1" ht="12.75">
      <c r="D141" s="52"/>
      <c r="J141"/>
      <c r="K141"/>
      <c r="L141"/>
      <c r="M141" s="209"/>
      <c r="N141"/>
      <c r="O141" s="226"/>
      <c r="P141"/>
      <c r="Q141"/>
      <c r="R141"/>
    </row>
    <row r="142" spans="4:18" s="18" customFormat="1" ht="12.75">
      <c r="D142" s="52"/>
      <c r="J142"/>
      <c r="K142"/>
      <c r="L142"/>
      <c r="M142" s="209"/>
      <c r="N142"/>
      <c r="O142" s="226"/>
      <c r="P142"/>
      <c r="Q142"/>
      <c r="R142"/>
    </row>
    <row r="143" spans="4:18" s="18" customFormat="1" ht="12.75">
      <c r="D143" s="52"/>
      <c r="J143"/>
      <c r="K143"/>
      <c r="L143"/>
      <c r="M143" s="209"/>
      <c r="N143"/>
      <c r="O143" s="226"/>
      <c r="P143"/>
      <c r="Q143"/>
      <c r="R143"/>
    </row>
    <row r="144" spans="4:18" s="18" customFormat="1" ht="12.75">
      <c r="D144" s="52"/>
      <c r="J144"/>
      <c r="K144"/>
      <c r="L144"/>
      <c r="M144" s="209"/>
      <c r="N144"/>
      <c r="O144" s="226"/>
      <c r="P144"/>
      <c r="Q144"/>
      <c r="R144"/>
    </row>
    <row r="145" spans="4:18" s="18" customFormat="1" ht="12.75">
      <c r="D145" s="52"/>
      <c r="J145"/>
      <c r="K145"/>
      <c r="L145"/>
      <c r="M145" s="209"/>
      <c r="N145"/>
      <c r="O145" s="226"/>
      <c r="P145"/>
      <c r="Q145"/>
      <c r="R145"/>
    </row>
    <row r="146" spans="4:18" s="18" customFormat="1" ht="12.75">
      <c r="D146" s="52"/>
      <c r="J146"/>
      <c r="K146"/>
      <c r="L146"/>
      <c r="M146" s="209"/>
      <c r="N146"/>
      <c r="O146" s="226"/>
      <c r="P146"/>
      <c r="Q146"/>
      <c r="R146"/>
    </row>
    <row r="147" spans="4:18" s="18" customFormat="1" ht="12.75">
      <c r="D147" s="52"/>
      <c r="J147"/>
      <c r="K147"/>
      <c r="L147"/>
      <c r="M147" s="209"/>
      <c r="N147"/>
      <c r="O147" s="226"/>
      <c r="P147"/>
      <c r="Q147"/>
      <c r="R147"/>
    </row>
    <row r="148" spans="4:18" s="18" customFormat="1" ht="12.75">
      <c r="D148" s="52"/>
      <c r="J148"/>
      <c r="K148"/>
      <c r="L148"/>
      <c r="M148" s="209"/>
      <c r="N148"/>
      <c r="O148" s="226"/>
      <c r="P148"/>
      <c r="Q148"/>
      <c r="R148"/>
    </row>
    <row r="149" spans="4:18" s="18" customFormat="1" ht="12.75">
      <c r="D149" s="52"/>
      <c r="J149"/>
      <c r="K149"/>
      <c r="L149"/>
      <c r="M149" s="209"/>
      <c r="N149"/>
      <c r="O149" s="226"/>
      <c r="P149"/>
      <c r="Q149"/>
      <c r="R149"/>
    </row>
    <row r="150" spans="4:18" s="18" customFormat="1" ht="12.75">
      <c r="D150" s="52"/>
      <c r="J150"/>
      <c r="K150"/>
      <c r="L150"/>
      <c r="M150" s="209"/>
      <c r="N150"/>
      <c r="O150" s="226"/>
      <c r="P150"/>
      <c r="Q150"/>
      <c r="R150"/>
    </row>
    <row r="151" spans="4:18" s="18" customFormat="1" ht="12.75">
      <c r="D151" s="52"/>
      <c r="J151"/>
      <c r="K151"/>
      <c r="L151"/>
      <c r="M151" s="209"/>
      <c r="N151"/>
      <c r="O151" s="226"/>
      <c r="P151"/>
      <c r="Q151"/>
      <c r="R151"/>
    </row>
    <row r="152" spans="4:18" s="18" customFormat="1" ht="12.75">
      <c r="D152" s="52"/>
      <c r="J152"/>
      <c r="K152"/>
      <c r="L152"/>
      <c r="M152" s="209"/>
      <c r="N152"/>
      <c r="O152" s="226"/>
      <c r="P152"/>
      <c r="Q152"/>
      <c r="R152"/>
    </row>
    <row r="153" spans="4:18" s="18" customFormat="1" ht="12.75">
      <c r="D153" s="52"/>
      <c r="J153"/>
      <c r="K153"/>
      <c r="L153"/>
      <c r="M153" s="209"/>
      <c r="N153"/>
      <c r="O153" s="226"/>
      <c r="P153"/>
      <c r="Q153"/>
      <c r="R153"/>
    </row>
    <row r="154" spans="4:18" s="18" customFormat="1" ht="12.75">
      <c r="D154" s="52"/>
      <c r="J154"/>
      <c r="K154"/>
      <c r="L154"/>
      <c r="M154" s="209"/>
      <c r="N154"/>
      <c r="O154" s="226"/>
      <c r="P154"/>
      <c r="Q154"/>
      <c r="R154"/>
    </row>
    <row r="155" spans="4:18" s="18" customFormat="1" ht="12.75">
      <c r="D155" s="52"/>
      <c r="J155"/>
      <c r="K155"/>
      <c r="L155"/>
      <c r="M155" s="209"/>
      <c r="N155"/>
      <c r="O155" s="226"/>
      <c r="P155"/>
      <c r="Q155"/>
      <c r="R155"/>
    </row>
    <row r="156" spans="4:18" s="18" customFormat="1" ht="12.75">
      <c r="D156" s="52"/>
      <c r="J156"/>
      <c r="K156"/>
      <c r="L156"/>
      <c r="M156" s="209"/>
      <c r="N156"/>
      <c r="O156" s="226"/>
      <c r="P156"/>
      <c r="Q156"/>
      <c r="R156"/>
    </row>
    <row r="157" spans="4:18" s="18" customFormat="1" ht="12.75">
      <c r="D157" s="52"/>
      <c r="J157"/>
      <c r="K157"/>
      <c r="L157"/>
      <c r="M157" s="209"/>
      <c r="N157"/>
      <c r="O157" s="226"/>
      <c r="P157"/>
      <c r="Q157"/>
      <c r="R157"/>
    </row>
    <row r="158" spans="4:18" s="18" customFormat="1" ht="12.75">
      <c r="D158" s="52"/>
      <c r="J158"/>
      <c r="K158"/>
      <c r="L158"/>
      <c r="M158" s="209"/>
      <c r="N158"/>
      <c r="O158" s="226"/>
      <c r="P158"/>
      <c r="Q158"/>
      <c r="R158"/>
    </row>
    <row r="159" spans="4:18" s="18" customFormat="1" ht="12.75">
      <c r="D159" s="52"/>
      <c r="J159"/>
      <c r="K159"/>
      <c r="L159"/>
      <c r="M159" s="209"/>
      <c r="N159"/>
      <c r="O159" s="226"/>
      <c r="P159"/>
      <c r="Q159"/>
      <c r="R159"/>
    </row>
    <row r="160" spans="4:18" s="18" customFormat="1" ht="12.75">
      <c r="D160" s="52"/>
      <c r="J160"/>
      <c r="K160"/>
      <c r="L160"/>
      <c r="M160" s="209"/>
      <c r="N160"/>
      <c r="O160" s="226"/>
      <c r="P160"/>
      <c r="Q160"/>
      <c r="R160"/>
    </row>
    <row r="161" spans="4:18" s="18" customFormat="1" ht="12.75">
      <c r="D161" s="52"/>
      <c r="J161"/>
      <c r="K161"/>
      <c r="L161"/>
      <c r="M161" s="209"/>
      <c r="N161"/>
      <c r="O161" s="226"/>
      <c r="P161"/>
      <c r="Q161"/>
      <c r="R161"/>
    </row>
    <row r="162" spans="4:18" s="18" customFormat="1" ht="12.75">
      <c r="D162" s="52"/>
      <c r="J162"/>
      <c r="K162"/>
      <c r="L162"/>
      <c r="M162" s="209"/>
      <c r="N162"/>
      <c r="O162" s="226"/>
      <c r="P162"/>
      <c r="Q162"/>
      <c r="R162"/>
    </row>
    <row r="163" spans="4:18" s="18" customFormat="1" ht="12.75">
      <c r="D163" s="52"/>
      <c r="J163"/>
      <c r="K163"/>
      <c r="L163"/>
      <c r="M163" s="209"/>
      <c r="N163"/>
      <c r="O163" s="226"/>
      <c r="P163"/>
      <c r="Q163"/>
      <c r="R163"/>
    </row>
    <row r="164" spans="4:18" s="18" customFormat="1" ht="12.75">
      <c r="D164" s="52"/>
      <c r="J164"/>
      <c r="K164"/>
      <c r="L164"/>
      <c r="M164" s="209"/>
      <c r="N164"/>
      <c r="O164" s="226"/>
      <c r="P164"/>
      <c r="Q164"/>
      <c r="R164"/>
    </row>
    <row r="165" spans="4:18" s="18" customFormat="1" ht="12.75">
      <c r="D165" s="52"/>
      <c r="J165"/>
      <c r="K165"/>
      <c r="L165"/>
      <c r="M165" s="209"/>
      <c r="N165"/>
      <c r="O165" s="226"/>
      <c r="P165"/>
      <c r="Q165"/>
      <c r="R165"/>
    </row>
    <row r="166" spans="4:18" s="18" customFormat="1" ht="12.75">
      <c r="D166" s="52"/>
      <c r="J166"/>
      <c r="K166"/>
      <c r="L166"/>
      <c r="M166" s="209"/>
      <c r="N166"/>
      <c r="O166" s="226"/>
      <c r="P166"/>
      <c r="Q166"/>
      <c r="R166"/>
    </row>
    <row r="167" spans="4:18" s="18" customFormat="1" ht="12.75">
      <c r="D167" s="52"/>
      <c r="J167"/>
      <c r="K167"/>
      <c r="L167"/>
      <c r="M167" s="209"/>
      <c r="N167"/>
      <c r="O167" s="226"/>
      <c r="P167"/>
      <c r="Q167"/>
      <c r="R167"/>
    </row>
    <row r="168" spans="4:18" s="18" customFormat="1" ht="12.75">
      <c r="D168" s="52"/>
      <c r="J168"/>
      <c r="K168"/>
      <c r="L168"/>
      <c r="M168" s="209"/>
      <c r="N168"/>
      <c r="O168" s="226"/>
      <c r="P168"/>
      <c r="Q168"/>
      <c r="R168"/>
    </row>
    <row r="169" spans="4:18" s="18" customFormat="1" ht="12.75">
      <c r="D169" s="52"/>
      <c r="J169"/>
      <c r="K169"/>
      <c r="L169"/>
      <c r="M169" s="209"/>
      <c r="N169"/>
      <c r="O169" s="226"/>
      <c r="P169"/>
      <c r="Q169"/>
      <c r="R169"/>
    </row>
    <row r="170" spans="4:18" s="18" customFormat="1" ht="12.75">
      <c r="D170" s="52"/>
      <c r="J170"/>
      <c r="K170"/>
      <c r="L170"/>
      <c r="M170" s="209"/>
      <c r="N170"/>
      <c r="O170" s="226"/>
      <c r="P170"/>
      <c r="Q170"/>
      <c r="R170"/>
    </row>
    <row r="171" spans="4:18" s="18" customFormat="1" ht="12.75">
      <c r="D171" s="52"/>
      <c r="J171"/>
      <c r="K171"/>
      <c r="L171"/>
      <c r="M171" s="209"/>
      <c r="N171"/>
      <c r="O171" s="226"/>
      <c r="P171"/>
      <c r="Q171"/>
      <c r="R171"/>
    </row>
    <row r="172" spans="4:18" s="18" customFormat="1" ht="12.75">
      <c r="D172" s="52"/>
      <c r="J172"/>
      <c r="K172"/>
      <c r="L172"/>
      <c r="M172" s="209"/>
      <c r="N172"/>
      <c r="O172" s="226"/>
      <c r="P172"/>
      <c r="Q172"/>
      <c r="R172"/>
    </row>
    <row r="173" spans="4:18" s="18" customFormat="1" ht="12.75">
      <c r="D173" s="52"/>
      <c r="J173"/>
      <c r="K173"/>
      <c r="L173"/>
      <c r="M173" s="209"/>
      <c r="N173"/>
      <c r="O173" s="226"/>
      <c r="P173"/>
      <c r="Q173"/>
      <c r="R173"/>
    </row>
    <row r="174" spans="4:18" s="18" customFormat="1" ht="12.75">
      <c r="D174" s="52"/>
      <c r="J174"/>
      <c r="K174"/>
      <c r="L174"/>
      <c r="M174" s="209"/>
      <c r="N174"/>
      <c r="O174" s="226"/>
      <c r="P174"/>
      <c r="Q174"/>
      <c r="R174"/>
    </row>
    <row r="175" spans="4:18" s="18" customFormat="1" ht="12.75">
      <c r="D175" s="52"/>
      <c r="J175"/>
      <c r="K175"/>
      <c r="L175"/>
      <c r="M175" s="209"/>
      <c r="N175"/>
      <c r="O175" s="226"/>
      <c r="P175"/>
      <c r="Q175"/>
      <c r="R175"/>
    </row>
    <row r="176" spans="4:18" s="18" customFormat="1" ht="12.75">
      <c r="D176" s="52"/>
      <c r="J176"/>
      <c r="K176"/>
      <c r="L176"/>
      <c r="M176" s="209"/>
      <c r="N176"/>
      <c r="O176" s="226"/>
      <c r="P176"/>
      <c r="Q176"/>
      <c r="R176"/>
    </row>
    <row r="177" spans="4:18" s="18" customFormat="1" ht="12.75">
      <c r="D177" s="52"/>
      <c r="J177"/>
      <c r="K177"/>
      <c r="L177"/>
      <c r="M177" s="209"/>
      <c r="N177"/>
      <c r="O177" s="226"/>
      <c r="P177"/>
      <c r="Q177"/>
      <c r="R177"/>
    </row>
    <row r="178" spans="4:18" s="18" customFormat="1" ht="12.75">
      <c r="D178" s="52"/>
      <c r="J178"/>
      <c r="K178"/>
      <c r="L178"/>
      <c r="M178" s="209"/>
      <c r="N178"/>
      <c r="O178" s="226"/>
      <c r="P178"/>
      <c r="Q178"/>
      <c r="R178"/>
    </row>
    <row r="179" spans="4:18" s="18" customFormat="1" ht="12.75">
      <c r="D179" s="52"/>
      <c r="J179"/>
      <c r="K179"/>
      <c r="L179"/>
      <c r="M179" s="209"/>
      <c r="N179"/>
      <c r="O179" s="226"/>
      <c r="P179"/>
      <c r="Q179"/>
      <c r="R179"/>
    </row>
    <row r="180" spans="4:18" s="18" customFormat="1" ht="12.75">
      <c r="D180" s="52"/>
      <c r="J180"/>
      <c r="K180"/>
      <c r="L180"/>
      <c r="M180" s="209"/>
      <c r="N180"/>
      <c r="O180" s="226"/>
      <c r="P180"/>
      <c r="Q180"/>
      <c r="R180"/>
    </row>
    <row r="181" spans="4:18" s="18" customFormat="1" ht="12.75">
      <c r="D181" s="52"/>
      <c r="J181"/>
      <c r="K181"/>
      <c r="L181"/>
      <c r="M181" s="209"/>
      <c r="N181"/>
      <c r="O181" s="226"/>
      <c r="P181"/>
      <c r="Q181"/>
      <c r="R181"/>
    </row>
    <row r="182" spans="4:18" s="18" customFormat="1" ht="12.75">
      <c r="D182" s="52"/>
      <c r="J182"/>
      <c r="K182"/>
      <c r="L182"/>
      <c r="M182" s="209"/>
      <c r="N182"/>
      <c r="O182" s="226"/>
      <c r="P182"/>
      <c r="Q182"/>
      <c r="R182"/>
    </row>
    <row r="183" spans="4:18" s="18" customFormat="1" ht="12.75">
      <c r="D183" s="52"/>
      <c r="J183"/>
      <c r="K183"/>
      <c r="L183"/>
      <c r="M183" s="209"/>
      <c r="N183"/>
      <c r="O183" s="226"/>
      <c r="P183"/>
      <c r="Q183"/>
      <c r="R183"/>
    </row>
    <row r="184" spans="4:18" s="18" customFormat="1" ht="12.75">
      <c r="D184" s="52"/>
      <c r="J184"/>
      <c r="K184"/>
      <c r="L184"/>
      <c r="M184" s="209"/>
      <c r="N184"/>
      <c r="O184" s="226"/>
      <c r="P184"/>
      <c r="Q184"/>
      <c r="R184"/>
    </row>
    <row r="185" spans="4:18" s="18" customFormat="1" ht="12.75">
      <c r="D185" s="52"/>
      <c r="J185"/>
      <c r="K185"/>
      <c r="L185"/>
      <c r="M185" s="209"/>
      <c r="N185"/>
      <c r="O185" s="226"/>
      <c r="P185"/>
      <c r="Q185"/>
      <c r="R185"/>
    </row>
    <row r="186" spans="4:18" s="18" customFormat="1" ht="12.75">
      <c r="D186" s="52"/>
      <c r="J186"/>
      <c r="K186"/>
      <c r="L186"/>
      <c r="M186" s="209"/>
      <c r="N186"/>
      <c r="O186" s="226"/>
      <c r="P186"/>
      <c r="Q186"/>
      <c r="R186"/>
    </row>
    <row r="187" spans="4:18" s="18" customFormat="1" ht="12.75">
      <c r="D187" s="52"/>
      <c r="J187"/>
      <c r="K187"/>
      <c r="L187"/>
      <c r="M187" s="209"/>
      <c r="N187"/>
      <c r="O187" s="226"/>
      <c r="P187"/>
      <c r="Q187"/>
      <c r="R187"/>
    </row>
    <row r="188" spans="4:18" s="18" customFormat="1" ht="12.75">
      <c r="D188" s="52"/>
      <c r="J188"/>
      <c r="K188"/>
      <c r="L188"/>
      <c r="M188" s="209"/>
      <c r="N188"/>
      <c r="O188" s="226"/>
      <c r="P188"/>
      <c r="Q188"/>
      <c r="R188"/>
    </row>
    <row r="189" spans="4:18" s="18" customFormat="1" ht="12.75">
      <c r="D189" s="52"/>
      <c r="J189"/>
      <c r="K189"/>
      <c r="L189"/>
      <c r="M189" s="209"/>
      <c r="N189"/>
      <c r="O189" s="226"/>
      <c r="P189"/>
      <c r="Q189"/>
      <c r="R189"/>
    </row>
    <row r="190" spans="4:18" s="18" customFormat="1" ht="12.75">
      <c r="D190" s="52"/>
      <c r="J190"/>
      <c r="K190"/>
      <c r="L190"/>
      <c r="M190" s="209"/>
      <c r="N190"/>
      <c r="O190" s="226"/>
      <c r="P190"/>
      <c r="Q190"/>
      <c r="R190"/>
    </row>
    <row r="191" spans="4:18" s="18" customFormat="1" ht="12.75">
      <c r="D191" s="52"/>
      <c r="J191"/>
      <c r="K191"/>
      <c r="L191"/>
      <c r="M191" s="209"/>
      <c r="N191"/>
      <c r="O191" s="226"/>
      <c r="P191"/>
      <c r="Q191"/>
      <c r="R191"/>
    </row>
    <row r="192" spans="4:18" s="18" customFormat="1" ht="12.75">
      <c r="D192" s="52"/>
      <c r="J192"/>
      <c r="K192"/>
      <c r="L192"/>
      <c r="M192" s="209"/>
      <c r="N192"/>
      <c r="O192" s="226"/>
      <c r="P192"/>
      <c r="Q192"/>
      <c r="R192"/>
    </row>
    <row r="193" spans="4:18" s="18" customFormat="1" ht="12.75">
      <c r="D193" s="52"/>
      <c r="J193"/>
      <c r="K193"/>
      <c r="L193"/>
      <c r="M193" s="209"/>
      <c r="N193"/>
      <c r="O193" s="226"/>
      <c r="P193"/>
      <c r="Q193"/>
      <c r="R193"/>
    </row>
    <row r="194" spans="4:18" s="18" customFormat="1" ht="12.75">
      <c r="D194" s="52"/>
      <c r="J194"/>
      <c r="K194"/>
      <c r="L194"/>
      <c r="M194" s="209"/>
      <c r="N194"/>
      <c r="O194" s="226"/>
      <c r="P194"/>
      <c r="Q194"/>
      <c r="R194"/>
    </row>
    <row r="195" spans="4:18" s="18" customFormat="1" ht="12.75">
      <c r="D195" s="52"/>
      <c r="J195"/>
      <c r="K195"/>
      <c r="L195"/>
      <c r="M195" s="209"/>
      <c r="N195"/>
      <c r="O195" s="226"/>
      <c r="P195"/>
      <c r="Q195"/>
      <c r="R195"/>
    </row>
    <row r="196" spans="4:18" s="18" customFormat="1" ht="12.75">
      <c r="D196" s="52"/>
      <c r="J196"/>
      <c r="K196"/>
      <c r="L196"/>
      <c r="M196" s="209"/>
      <c r="N196"/>
      <c r="O196" s="226"/>
      <c r="P196"/>
      <c r="Q196"/>
      <c r="R196"/>
    </row>
    <row r="197" spans="4:18" s="18" customFormat="1" ht="12.75">
      <c r="D197" s="52"/>
      <c r="J197"/>
      <c r="K197"/>
      <c r="L197"/>
      <c r="M197" s="209"/>
      <c r="N197"/>
      <c r="O197" s="226"/>
      <c r="P197"/>
      <c r="Q197"/>
      <c r="R197"/>
    </row>
    <row r="198" spans="4:18" s="18" customFormat="1" ht="12.75">
      <c r="D198" s="52"/>
      <c r="J198"/>
      <c r="K198"/>
      <c r="L198"/>
      <c r="M198" s="209"/>
      <c r="N198"/>
      <c r="O198" s="226"/>
      <c r="P198"/>
      <c r="Q198"/>
      <c r="R198"/>
    </row>
    <row r="199" spans="4:18" s="18" customFormat="1" ht="12.75">
      <c r="D199" s="52"/>
      <c r="J199"/>
      <c r="K199"/>
      <c r="L199"/>
      <c r="M199" s="209"/>
      <c r="N199"/>
      <c r="O199" s="226"/>
      <c r="P199"/>
      <c r="Q199"/>
      <c r="R199"/>
    </row>
    <row r="200" spans="4:18" s="18" customFormat="1" ht="12.75">
      <c r="D200" s="52"/>
      <c r="J200"/>
      <c r="K200"/>
      <c r="L200"/>
      <c r="M200" s="209"/>
      <c r="N200"/>
      <c r="O200" s="226"/>
      <c r="P200"/>
      <c r="Q200"/>
      <c r="R200"/>
    </row>
    <row r="201" spans="4:18" s="18" customFormat="1" ht="12.75">
      <c r="D201" s="52"/>
      <c r="J201"/>
      <c r="K201"/>
      <c r="L201"/>
      <c r="M201" s="209"/>
      <c r="N201"/>
      <c r="O201" s="226"/>
      <c r="P201"/>
      <c r="Q201"/>
      <c r="R201"/>
    </row>
    <row r="202" spans="4:18" s="18" customFormat="1" ht="12.75">
      <c r="D202" s="52"/>
      <c r="J202"/>
      <c r="K202"/>
      <c r="L202"/>
      <c r="M202" s="209"/>
      <c r="N202"/>
      <c r="O202" s="226"/>
      <c r="P202"/>
      <c r="Q202"/>
      <c r="R202"/>
    </row>
    <row r="203" spans="4:18" s="18" customFormat="1" ht="12.75">
      <c r="D203" s="52"/>
      <c r="J203"/>
      <c r="K203"/>
      <c r="L203"/>
      <c r="M203" s="209"/>
      <c r="N203"/>
      <c r="O203" s="226"/>
      <c r="P203"/>
      <c r="Q203"/>
      <c r="R203"/>
    </row>
    <row r="204" spans="4:18" s="18" customFormat="1" ht="12.75">
      <c r="D204" s="52"/>
      <c r="J204"/>
      <c r="K204"/>
      <c r="L204"/>
      <c r="M204" s="209"/>
      <c r="N204"/>
      <c r="O204" s="226"/>
      <c r="P204"/>
      <c r="Q204"/>
      <c r="R204"/>
    </row>
    <row r="205" spans="4:18" s="18" customFormat="1" ht="12.75">
      <c r="D205" s="52"/>
      <c r="J205"/>
      <c r="K205"/>
      <c r="L205"/>
      <c r="M205" s="209"/>
      <c r="N205"/>
      <c r="O205" s="226"/>
      <c r="P205"/>
      <c r="Q205"/>
      <c r="R205"/>
    </row>
    <row r="206" spans="4:18" s="18" customFormat="1" ht="12.75">
      <c r="D206" s="52"/>
      <c r="J206"/>
      <c r="K206"/>
      <c r="L206"/>
      <c r="M206" s="209"/>
      <c r="N206"/>
      <c r="O206" s="226"/>
      <c r="P206"/>
      <c r="Q206"/>
      <c r="R206"/>
    </row>
    <row r="207" spans="4:18" s="18" customFormat="1" ht="12.75">
      <c r="D207" s="52"/>
      <c r="J207"/>
      <c r="K207"/>
      <c r="L207"/>
      <c r="M207" s="209"/>
      <c r="N207"/>
      <c r="O207" s="226"/>
      <c r="P207"/>
      <c r="Q207"/>
      <c r="R207"/>
    </row>
    <row r="208" spans="4:18" s="18" customFormat="1" ht="12.75">
      <c r="D208" s="52"/>
      <c r="J208"/>
      <c r="K208"/>
      <c r="L208"/>
      <c r="M208" s="209"/>
      <c r="N208"/>
      <c r="O208" s="226"/>
      <c r="P208"/>
      <c r="Q208"/>
      <c r="R208"/>
    </row>
    <row r="209" spans="4:18" s="18" customFormat="1" ht="12.75">
      <c r="D209" s="52"/>
      <c r="J209"/>
      <c r="K209"/>
      <c r="L209"/>
      <c r="M209" s="209"/>
      <c r="N209"/>
      <c r="O209" s="226"/>
      <c r="P209"/>
      <c r="Q209"/>
      <c r="R209"/>
    </row>
    <row r="210" spans="4:18" s="18" customFormat="1" ht="12.75">
      <c r="D210" s="52"/>
      <c r="J210"/>
      <c r="K210"/>
      <c r="L210"/>
      <c r="M210" s="209"/>
      <c r="N210"/>
      <c r="O210" s="226"/>
      <c r="P210"/>
      <c r="Q210"/>
      <c r="R210"/>
    </row>
    <row r="211" spans="4:18" s="18" customFormat="1" ht="12.75">
      <c r="D211" s="52"/>
      <c r="J211"/>
      <c r="K211"/>
      <c r="L211"/>
      <c r="M211" s="209"/>
      <c r="N211"/>
      <c r="O211" s="226"/>
      <c r="P211"/>
      <c r="Q211"/>
      <c r="R211"/>
    </row>
    <row r="212" spans="4:18" s="18" customFormat="1" ht="12.75">
      <c r="D212" s="52"/>
      <c r="J212"/>
      <c r="K212"/>
      <c r="L212"/>
      <c r="M212" s="209"/>
      <c r="N212"/>
      <c r="O212" s="226"/>
      <c r="P212"/>
      <c r="Q212"/>
      <c r="R212"/>
    </row>
    <row r="213" spans="4:18" s="18" customFormat="1" ht="12.75">
      <c r="D213" s="52"/>
      <c r="J213"/>
      <c r="K213"/>
      <c r="L213"/>
      <c r="M213" s="209"/>
      <c r="N213"/>
      <c r="O213" s="226"/>
      <c r="P213"/>
      <c r="Q213"/>
      <c r="R213"/>
    </row>
    <row r="214" spans="4:18" s="18" customFormat="1" ht="12.75">
      <c r="D214" s="52"/>
      <c r="J214"/>
      <c r="K214"/>
      <c r="L214"/>
      <c r="M214" s="209"/>
      <c r="N214"/>
      <c r="O214" s="226"/>
      <c r="P214"/>
      <c r="Q214"/>
      <c r="R214"/>
    </row>
    <row r="215" spans="4:18" s="18" customFormat="1" ht="12.75">
      <c r="D215" s="52"/>
      <c r="J215"/>
      <c r="K215"/>
      <c r="L215"/>
      <c r="M215" s="209"/>
      <c r="N215"/>
      <c r="O215" s="226"/>
      <c r="P215"/>
      <c r="Q215"/>
      <c r="R215"/>
    </row>
    <row r="216" spans="4:18" s="18" customFormat="1" ht="12.75">
      <c r="D216" s="52"/>
      <c r="J216"/>
      <c r="K216"/>
      <c r="L216"/>
      <c r="M216" s="209"/>
      <c r="N216"/>
      <c r="O216" s="226"/>
      <c r="P216"/>
      <c r="Q216"/>
      <c r="R216"/>
    </row>
    <row r="217" spans="4:18" s="18" customFormat="1" ht="12.75">
      <c r="D217" s="52"/>
      <c r="J217"/>
      <c r="K217"/>
      <c r="L217"/>
      <c r="M217" s="209"/>
      <c r="N217"/>
      <c r="O217" s="226"/>
      <c r="P217"/>
      <c r="Q217"/>
      <c r="R217"/>
    </row>
    <row r="218" spans="4:18" s="18" customFormat="1" ht="12.75">
      <c r="D218" s="52"/>
      <c r="J218"/>
      <c r="K218"/>
      <c r="L218"/>
      <c r="M218" s="209"/>
      <c r="N218"/>
      <c r="O218" s="226"/>
      <c r="P218"/>
      <c r="Q218"/>
      <c r="R218"/>
    </row>
    <row r="219" spans="4:18" s="18" customFormat="1" ht="12.75">
      <c r="D219" s="52"/>
      <c r="J219"/>
      <c r="K219"/>
      <c r="L219"/>
      <c r="M219" s="209"/>
      <c r="N219"/>
      <c r="O219" s="226"/>
      <c r="P219"/>
      <c r="Q219"/>
      <c r="R219"/>
    </row>
    <row r="220" spans="4:18" s="18" customFormat="1" ht="12.75">
      <c r="D220" s="52"/>
      <c r="J220"/>
      <c r="K220"/>
      <c r="L220"/>
      <c r="M220" s="209"/>
      <c r="N220"/>
      <c r="O220" s="226"/>
      <c r="P220"/>
      <c r="Q220"/>
      <c r="R220"/>
    </row>
    <row r="221" spans="4:18" s="18" customFormat="1" ht="12.75">
      <c r="D221" s="52"/>
      <c r="J221"/>
      <c r="K221"/>
      <c r="L221"/>
      <c r="M221" s="209"/>
      <c r="N221"/>
      <c r="O221" s="226"/>
      <c r="P221"/>
      <c r="Q221"/>
      <c r="R221"/>
    </row>
    <row r="222" spans="4:18" s="18" customFormat="1" ht="12.75">
      <c r="D222" s="52"/>
      <c r="J222"/>
      <c r="K222"/>
      <c r="L222"/>
      <c r="M222" s="209"/>
      <c r="N222"/>
      <c r="O222" s="226"/>
      <c r="P222"/>
      <c r="Q222"/>
      <c r="R222"/>
    </row>
    <row r="223" spans="4:18" s="18" customFormat="1" ht="12.75">
      <c r="D223" s="52"/>
      <c r="J223"/>
      <c r="K223"/>
      <c r="L223"/>
      <c r="M223" s="209"/>
      <c r="N223"/>
      <c r="O223" s="226"/>
      <c r="P223"/>
      <c r="Q223"/>
      <c r="R223"/>
    </row>
    <row r="224" spans="4:18" s="18" customFormat="1" ht="12.75">
      <c r="D224" s="52"/>
      <c r="J224"/>
      <c r="K224"/>
      <c r="L224"/>
      <c r="M224" s="209"/>
      <c r="N224"/>
      <c r="O224" s="226"/>
      <c r="P224"/>
      <c r="Q224"/>
      <c r="R224"/>
    </row>
    <row r="225" spans="4:18" s="18" customFormat="1" ht="12.75">
      <c r="D225" s="52"/>
      <c r="J225"/>
      <c r="K225"/>
      <c r="L225"/>
      <c r="M225" s="209"/>
      <c r="N225"/>
      <c r="O225" s="226"/>
      <c r="P225"/>
      <c r="Q225"/>
      <c r="R225"/>
    </row>
    <row r="226" spans="4:18" s="18" customFormat="1" ht="12.75">
      <c r="D226" s="52"/>
      <c r="J226"/>
      <c r="K226"/>
      <c r="L226"/>
      <c r="M226" s="209"/>
      <c r="N226"/>
      <c r="O226" s="226"/>
      <c r="P226"/>
      <c r="Q226"/>
      <c r="R226"/>
    </row>
    <row r="227" spans="4:18" s="18" customFormat="1" ht="12.75">
      <c r="D227" s="52"/>
      <c r="J227"/>
      <c r="K227"/>
      <c r="L227"/>
      <c r="M227" s="209"/>
      <c r="N227"/>
      <c r="O227" s="226"/>
      <c r="P227"/>
      <c r="Q227"/>
      <c r="R227"/>
    </row>
    <row r="228" spans="4:18" s="18" customFormat="1" ht="12.75">
      <c r="D228" s="52"/>
      <c r="J228"/>
      <c r="K228"/>
      <c r="L228"/>
      <c r="M228" s="209"/>
      <c r="N228"/>
      <c r="O228" s="226"/>
      <c r="P228"/>
      <c r="Q228"/>
      <c r="R228"/>
    </row>
    <row r="229" spans="4:18" s="18" customFormat="1" ht="12.75">
      <c r="D229" s="52"/>
      <c r="J229"/>
      <c r="K229"/>
      <c r="L229"/>
      <c r="M229" s="209"/>
      <c r="N229"/>
      <c r="O229" s="226"/>
      <c r="P229"/>
      <c r="Q229"/>
      <c r="R229"/>
    </row>
    <row r="230" spans="4:18" s="18" customFormat="1" ht="12.75">
      <c r="D230" s="52"/>
      <c r="J230"/>
      <c r="K230"/>
      <c r="L230"/>
      <c r="M230" s="209"/>
      <c r="N230"/>
      <c r="O230" s="226"/>
      <c r="P230"/>
      <c r="Q230"/>
      <c r="R230"/>
    </row>
    <row r="231" spans="4:18" s="18" customFormat="1" ht="12.75">
      <c r="D231" s="52"/>
      <c r="J231"/>
      <c r="K231"/>
      <c r="L231"/>
      <c r="M231" s="209"/>
      <c r="N231"/>
      <c r="O231" s="226"/>
      <c r="P231"/>
      <c r="Q231"/>
      <c r="R231"/>
    </row>
    <row r="232" spans="4:18" s="18" customFormat="1" ht="12.75">
      <c r="D232" s="52"/>
      <c r="J232"/>
      <c r="K232"/>
      <c r="L232"/>
      <c r="M232" s="209"/>
      <c r="N232"/>
      <c r="O232" s="226"/>
      <c r="P232"/>
      <c r="Q232"/>
      <c r="R232"/>
    </row>
    <row r="233" spans="4:18" s="18" customFormat="1" ht="12.75">
      <c r="D233" s="52"/>
      <c r="J233"/>
      <c r="K233"/>
      <c r="L233"/>
      <c r="M233" s="209"/>
      <c r="N233"/>
      <c r="O233" s="226"/>
      <c r="P233"/>
      <c r="Q233"/>
      <c r="R233"/>
    </row>
    <row r="234" spans="4:18" s="18" customFormat="1" ht="12.75">
      <c r="D234" s="52"/>
      <c r="J234"/>
      <c r="K234"/>
      <c r="L234"/>
      <c r="M234" s="209"/>
      <c r="N234"/>
      <c r="O234" s="226"/>
      <c r="P234"/>
      <c r="Q234"/>
      <c r="R234"/>
    </row>
    <row r="235" spans="4:18" s="18" customFormat="1" ht="12.75">
      <c r="D235" s="52"/>
      <c r="J235"/>
      <c r="K235"/>
      <c r="L235"/>
      <c r="M235" s="209"/>
      <c r="N235"/>
      <c r="O235" s="226"/>
      <c r="P235"/>
      <c r="Q235"/>
      <c r="R235"/>
    </row>
    <row r="236" spans="4:18" s="18" customFormat="1" ht="12.75">
      <c r="D236" s="52"/>
      <c r="J236"/>
      <c r="K236"/>
      <c r="L236"/>
      <c r="M236" s="209"/>
      <c r="N236"/>
      <c r="O236" s="226"/>
      <c r="P236"/>
      <c r="Q236"/>
      <c r="R236"/>
    </row>
    <row r="237" spans="4:18" s="18" customFormat="1" ht="12.75">
      <c r="D237" s="52"/>
      <c r="J237"/>
      <c r="K237"/>
      <c r="L237"/>
      <c r="M237" s="209"/>
      <c r="N237"/>
      <c r="O237" s="226"/>
      <c r="P237"/>
      <c r="Q237"/>
      <c r="R237"/>
    </row>
    <row r="238" spans="4:18" s="18" customFormat="1" ht="12.75">
      <c r="D238" s="52"/>
      <c r="J238"/>
      <c r="K238"/>
      <c r="L238"/>
      <c r="M238" s="209"/>
      <c r="N238"/>
      <c r="O238" s="226"/>
      <c r="P238"/>
      <c r="Q238"/>
      <c r="R238"/>
    </row>
    <row r="239" spans="4:18" s="18" customFormat="1" ht="12.75">
      <c r="D239" s="52"/>
      <c r="J239"/>
      <c r="K239"/>
      <c r="L239"/>
      <c r="M239" s="209"/>
      <c r="N239"/>
      <c r="O239" s="226"/>
      <c r="P239"/>
      <c r="Q239"/>
      <c r="R239"/>
    </row>
    <row r="240" spans="4:18" s="18" customFormat="1" ht="12.75">
      <c r="D240" s="52"/>
      <c r="J240"/>
      <c r="K240"/>
      <c r="L240"/>
      <c r="M240" s="209"/>
      <c r="N240"/>
      <c r="O240" s="226"/>
      <c r="P240"/>
      <c r="Q240"/>
      <c r="R240"/>
    </row>
    <row r="241" spans="4:18" s="18" customFormat="1" ht="12.75">
      <c r="D241" s="52"/>
      <c r="J241"/>
      <c r="K241"/>
      <c r="L241"/>
      <c r="M241" s="209"/>
      <c r="N241"/>
      <c r="O241" s="226"/>
      <c r="P241"/>
      <c r="Q241"/>
      <c r="R241"/>
    </row>
    <row r="242" spans="4:18" s="18" customFormat="1" ht="12.75">
      <c r="D242" s="52"/>
      <c r="J242"/>
      <c r="K242"/>
      <c r="L242"/>
      <c r="M242" s="209"/>
      <c r="N242"/>
      <c r="O242" s="226"/>
      <c r="P242"/>
      <c r="Q242"/>
      <c r="R242"/>
    </row>
    <row r="243" spans="4:18" s="18" customFormat="1" ht="12.75">
      <c r="D243" s="52"/>
      <c r="J243"/>
      <c r="K243"/>
      <c r="L243"/>
      <c r="M243" s="209"/>
      <c r="N243"/>
      <c r="O243" s="226"/>
      <c r="P243"/>
      <c r="Q243"/>
      <c r="R243"/>
    </row>
    <row r="244" spans="4:18" s="18" customFormat="1" ht="12.75">
      <c r="D244" s="52"/>
      <c r="J244"/>
      <c r="K244"/>
      <c r="L244"/>
      <c r="M244" s="209"/>
      <c r="N244"/>
      <c r="O244" s="226"/>
      <c r="P244"/>
      <c r="Q244"/>
      <c r="R244"/>
    </row>
    <row r="245" spans="4:18" s="18" customFormat="1" ht="12.75">
      <c r="D245" s="52"/>
      <c r="J245"/>
      <c r="K245"/>
      <c r="L245"/>
      <c r="M245" s="209"/>
      <c r="N245"/>
      <c r="O245" s="226"/>
      <c r="P245"/>
      <c r="Q245"/>
      <c r="R245"/>
    </row>
    <row r="246" spans="4:18" s="18" customFormat="1" ht="12.75">
      <c r="D246" s="52"/>
      <c r="J246"/>
      <c r="K246"/>
      <c r="L246"/>
      <c r="M246" s="209"/>
      <c r="N246"/>
      <c r="O246" s="226"/>
      <c r="P246"/>
      <c r="Q246"/>
      <c r="R246"/>
    </row>
    <row r="247" spans="4:18" s="18" customFormat="1" ht="12.75">
      <c r="D247" s="52"/>
      <c r="J247"/>
      <c r="K247"/>
      <c r="L247"/>
      <c r="M247" s="209"/>
      <c r="N247"/>
      <c r="O247" s="226"/>
      <c r="P247"/>
      <c r="Q247"/>
      <c r="R247"/>
    </row>
    <row r="248" spans="4:18" s="18" customFormat="1" ht="12.75">
      <c r="D248" s="52"/>
      <c r="J248"/>
      <c r="K248"/>
      <c r="L248"/>
      <c r="M248" s="209"/>
      <c r="N248"/>
      <c r="O248" s="226"/>
      <c r="P248"/>
      <c r="Q248"/>
      <c r="R248"/>
    </row>
    <row r="249" spans="4:18" s="18" customFormat="1" ht="12.75">
      <c r="D249" s="52"/>
      <c r="J249"/>
      <c r="K249"/>
      <c r="L249"/>
      <c r="M249" s="209"/>
      <c r="N249"/>
      <c r="O249" s="226"/>
      <c r="P249"/>
      <c r="Q249"/>
      <c r="R249"/>
    </row>
    <row r="250" spans="4:18" s="18" customFormat="1" ht="12.75">
      <c r="D250" s="52"/>
      <c r="J250"/>
      <c r="K250"/>
      <c r="L250"/>
      <c r="M250" s="209"/>
      <c r="N250"/>
      <c r="O250" s="226"/>
      <c r="P250"/>
      <c r="Q250"/>
      <c r="R250"/>
    </row>
    <row r="251" spans="4:18" s="18" customFormat="1" ht="12.75">
      <c r="D251" s="52"/>
      <c r="J251"/>
      <c r="K251"/>
      <c r="L251"/>
      <c r="M251" s="209"/>
      <c r="N251"/>
      <c r="O251" s="226"/>
      <c r="P251"/>
      <c r="Q251"/>
      <c r="R251"/>
    </row>
    <row r="252" spans="4:18" s="18" customFormat="1" ht="12.75">
      <c r="D252" s="52"/>
      <c r="J252"/>
      <c r="K252"/>
      <c r="L252"/>
      <c r="M252" s="209"/>
      <c r="N252"/>
      <c r="O252" s="226"/>
      <c r="P252"/>
      <c r="Q252"/>
      <c r="R252"/>
    </row>
    <row r="253" spans="4:18" s="18" customFormat="1" ht="12.75">
      <c r="D253" s="52"/>
      <c r="J253"/>
      <c r="K253"/>
      <c r="L253"/>
      <c r="M253" s="209"/>
      <c r="N253"/>
      <c r="O253" s="226"/>
      <c r="P253"/>
      <c r="Q253"/>
      <c r="R253"/>
    </row>
    <row r="254" spans="4:18" s="18" customFormat="1" ht="12.75">
      <c r="D254" s="52"/>
      <c r="J254"/>
      <c r="K254"/>
      <c r="L254"/>
      <c r="M254" s="209"/>
      <c r="N254"/>
      <c r="O254" s="226"/>
      <c r="P254"/>
      <c r="Q254"/>
      <c r="R254"/>
    </row>
    <row r="255" spans="4:18" s="18" customFormat="1" ht="12.75">
      <c r="D255" s="52"/>
      <c r="J255"/>
      <c r="K255"/>
      <c r="L255"/>
      <c r="M255" s="209"/>
      <c r="N255"/>
      <c r="O255" s="226"/>
      <c r="P255"/>
      <c r="Q255"/>
      <c r="R255"/>
    </row>
    <row r="256" spans="4:18" s="18" customFormat="1" ht="12.75">
      <c r="D256" s="52"/>
      <c r="J256"/>
      <c r="K256"/>
      <c r="L256"/>
      <c r="M256" s="209"/>
      <c r="N256"/>
      <c r="O256" s="226"/>
      <c r="P256"/>
      <c r="Q256"/>
      <c r="R256"/>
    </row>
    <row r="257" spans="4:18" s="18" customFormat="1" ht="12.75">
      <c r="D257" s="52"/>
      <c r="J257"/>
      <c r="K257"/>
      <c r="L257"/>
      <c r="M257" s="209"/>
      <c r="N257"/>
      <c r="O257" s="226"/>
      <c r="P257"/>
      <c r="Q257"/>
      <c r="R257"/>
    </row>
    <row r="258" spans="4:18" s="18" customFormat="1" ht="12.75">
      <c r="D258" s="52"/>
      <c r="J258"/>
      <c r="K258"/>
      <c r="L258"/>
      <c r="M258" s="209"/>
      <c r="N258"/>
      <c r="O258" s="226"/>
      <c r="P258"/>
      <c r="Q258"/>
      <c r="R258"/>
    </row>
    <row r="259" spans="4:18" s="18" customFormat="1" ht="12.75">
      <c r="D259" s="52"/>
      <c r="J259"/>
      <c r="K259"/>
      <c r="L259"/>
      <c r="M259" s="209"/>
      <c r="N259"/>
      <c r="O259" s="226"/>
      <c r="P259"/>
      <c r="Q259"/>
      <c r="R259"/>
    </row>
    <row r="260" spans="4:18" s="18" customFormat="1" ht="12.75">
      <c r="D260" s="52"/>
      <c r="J260"/>
      <c r="K260"/>
      <c r="L260"/>
      <c r="M260" s="209"/>
      <c r="N260"/>
      <c r="O260" s="226"/>
      <c r="P260"/>
      <c r="Q260"/>
      <c r="R260"/>
    </row>
    <row r="261" spans="4:18" s="18" customFormat="1" ht="12.75">
      <c r="D261" s="52"/>
      <c r="J261"/>
      <c r="K261"/>
      <c r="L261"/>
      <c r="M261" s="209"/>
      <c r="N261"/>
      <c r="O261" s="226"/>
      <c r="P261"/>
      <c r="Q261"/>
      <c r="R261"/>
    </row>
    <row r="262" spans="4:18" s="18" customFormat="1" ht="12.75">
      <c r="D262" s="52"/>
      <c r="J262"/>
      <c r="K262"/>
      <c r="L262"/>
      <c r="M262" s="209"/>
      <c r="N262"/>
      <c r="O262" s="226"/>
      <c r="P262"/>
      <c r="Q262"/>
      <c r="R262"/>
    </row>
    <row r="263" spans="4:18" s="18" customFormat="1" ht="12.75">
      <c r="D263" s="52"/>
      <c r="J263"/>
      <c r="K263"/>
      <c r="L263"/>
      <c r="M263" s="209"/>
      <c r="N263"/>
      <c r="O263" s="226"/>
      <c r="P263"/>
      <c r="Q263"/>
      <c r="R263"/>
    </row>
    <row r="264" spans="4:18" s="18" customFormat="1" ht="12.75">
      <c r="D264" s="52"/>
      <c r="J264"/>
      <c r="K264"/>
      <c r="L264"/>
      <c r="M264" s="209"/>
      <c r="N264"/>
      <c r="O264" s="226"/>
      <c r="P264"/>
      <c r="Q264"/>
      <c r="R264"/>
    </row>
    <row r="265" spans="4:18" s="18" customFormat="1" ht="12.75">
      <c r="D265" s="52"/>
      <c r="J265"/>
      <c r="K265"/>
      <c r="L265"/>
      <c r="M265" s="209"/>
      <c r="N265"/>
      <c r="O265" s="226"/>
      <c r="P265"/>
      <c r="Q265"/>
      <c r="R265"/>
    </row>
    <row r="266" spans="4:18" s="18" customFormat="1" ht="12.75">
      <c r="D266" s="52"/>
      <c r="J266"/>
      <c r="K266"/>
      <c r="L266"/>
      <c r="M266" s="209"/>
      <c r="N266"/>
      <c r="O266" s="226"/>
      <c r="P266"/>
      <c r="Q266"/>
      <c r="R266"/>
    </row>
    <row r="267" spans="4:18" s="18" customFormat="1" ht="12.75">
      <c r="D267" s="52"/>
      <c r="J267"/>
      <c r="K267"/>
      <c r="L267"/>
      <c r="M267" s="209"/>
      <c r="N267"/>
      <c r="O267" s="226"/>
      <c r="P267"/>
      <c r="Q267"/>
      <c r="R267"/>
    </row>
    <row r="268" spans="4:18" s="18" customFormat="1" ht="12.75">
      <c r="D268" s="52"/>
      <c r="J268"/>
      <c r="K268"/>
      <c r="L268"/>
      <c r="M268" s="209"/>
      <c r="N268"/>
      <c r="O268" s="226"/>
      <c r="P268"/>
      <c r="Q268"/>
      <c r="R268"/>
    </row>
    <row r="269" spans="4:18" s="18" customFormat="1" ht="12.75">
      <c r="D269" s="52"/>
      <c r="J269"/>
      <c r="K269"/>
      <c r="L269"/>
      <c r="M269" s="209"/>
      <c r="N269"/>
      <c r="O269" s="226"/>
      <c r="P269"/>
      <c r="Q269"/>
      <c r="R269"/>
    </row>
    <row r="270" spans="4:18" s="18" customFormat="1" ht="12.75">
      <c r="D270" s="52"/>
      <c r="J270"/>
      <c r="K270"/>
      <c r="L270"/>
      <c r="M270" s="209"/>
      <c r="N270"/>
      <c r="O270" s="226"/>
      <c r="P270"/>
      <c r="Q270"/>
      <c r="R270"/>
    </row>
    <row r="271" spans="4:18" s="18" customFormat="1" ht="12.75">
      <c r="D271" s="52"/>
      <c r="J271"/>
      <c r="K271"/>
      <c r="L271"/>
      <c r="M271" s="209"/>
      <c r="N271"/>
      <c r="O271" s="226"/>
      <c r="P271"/>
      <c r="Q271"/>
      <c r="R271"/>
    </row>
    <row r="272" spans="4:18" s="18" customFormat="1" ht="12.75">
      <c r="D272" s="52"/>
      <c r="J272"/>
      <c r="K272"/>
      <c r="L272"/>
      <c r="M272" s="209"/>
      <c r="N272"/>
      <c r="O272" s="226"/>
      <c r="P272"/>
      <c r="Q272"/>
      <c r="R272"/>
    </row>
    <row r="273" spans="4:18" s="18" customFormat="1" ht="12.75">
      <c r="D273" s="52"/>
      <c r="J273"/>
      <c r="K273"/>
      <c r="L273"/>
      <c r="M273" s="209"/>
      <c r="N273"/>
      <c r="O273" s="226"/>
      <c r="P273"/>
      <c r="Q273"/>
      <c r="R273"/>
    </row>
    <row r="274" spans="4:18" s="18" customFormat="1" ht="12.75">
      <c r="D274" s="52"/>
      <c r="J274"/>
      <c r="K274"/>
      <c r="L274"/>
      <c r="M274" s="209"/>
      <c r="N274"/>
      <c r="O274" s="226"/>
      <c r="P274"/>
      <c r="Q274"/>
      <c r="R274"/>
    </row>
    <row r="275" spans="4:18" s="18" customFormat="1" ht="12.75">
      <c r="D275" s="52"/>
      <c r="J275"/>
      <c r="K275"/>
      <c r="L275"/>
      <c r="M275" s="209"/>
      <c r="N275"/>
      <c r="O275" s="226"/>
      <c r="P275"/>
      <c r="Q275"/>
      <c r="R275"/>
    </row>
    <row r="276" spans="4:18" s="18" customFormat="1" ht="12.75">
      <c r="D276" s="52"/>
      <c r="J276"/>
      <c r="K276"/>
      <c r="L276"/>
      <c r="M276" s="209"/>
      <c r="N276"/>
      <c r="O276" s="226"/>
      <c r="P276"/>
      <c r="Q276"/>
      <c r="R276"/>
    </row>
    <row r="277" spans="4:18" s="18" customFormat="1" ht="12.75">
      <c r="D277" s="52"/>
      <c r="J277"/>
      <c r="K277"/>
      <c r="L277"/>
      <c r="M277" s="209"/>
      <c r="N277"/>
      <c r="O277" s="226"/>
      <c r="P277"/>
      <c r="Q277"/>
      <c r="R277"/>
    </row>
    <row r="278" spans="4:18" s="18" customFormat="1" ht="12.75">
      <c r="D278" s="52"/>
      <c r="J278"/>
      <c r="K278"/>
      <c r="L278"/>
      <c r="M278" s="209"/>
      <c r="N278"/>
      <c r="O278" s="226"/>
      <c r="P278"/>
      <c r="Q278"/>
      <c r="R278"/>
    </row>
    <row r="279" spans="4:18" s="18" customFormat="1" ht="12.75">
      <c r="D279" s="52"/>
      <c r="J279"/>
      <c r="K279"/>
      <c r="L279"/>
      <c r="M279" s="209"/>
      <c r="N279"/>
      <c r="O279" s="226"/>
      <c r="P279"/>
      <c r="Q279"/>
      <c r="R279"/>
    </row>
    <row r="280" spans="4:18" s="18" customFormat="1" ht="12.75">
      <c r="D280" s="52"/>
      <c r="J280"/>
      <c r="K280"/>
      <c r="L280"/>
      <c r="M280" s="209"/>
      <c r="N280"/>
      <c r="O280" s="226"/>
      <c r="P280"/>
      <c r="Q280"/>
      <c r="R280"/>
    </row>
    <row r="281" spans="4:18" s="18" customFormat="1" ht="12.75">
      <c r="D281" s="52"/>
      <c r="J281"/>
      <c r="K281"/>
      <c r="L281"/>
      <c r="M281" s="209"/>
      <c r="N281"/>
      <c r="O281" s="226"/>
      <c r="P281"/>
      <c r="Q281"/>
      <c r="R281"/>
    </row>
    <row r="282" spans="4:18" s="18" customFormat="1" ht="12.75">
      <c r="D282" s="52"/>
      <c r="J282"/>
      <c r="K282"/>
      <c r="L282"/>
      <c r="M282" s="209"/>
      <c r="N282"/>
      <c r="O282" s="226"/>
      <c r="P282"/>
      <c r="Q282"/>
      <c r="R282"/>
    </row>
    <row r="283" spans="4:18" s="18" customFormat="1" ht="12.75">
      <c r="D283" s="52"/>
      <c r="J283"/>
      <c r="K283"/>
      <c r="L283"/>
      <c r="M283" s="209"/>
      <c r="N283"/>
      <c r="O283" s="226"/>
      <c r="P283"/>
      <c r="Q283"/>
      <c r="R283"/>
    </row>
    <row r="284" spans="4:18" s="18" customFormat="1" ht="12.75">
      <c r="D284" s="52"/>
      <c r="J284"/>
      <c r="K284"/>
      <c r="L284"/>
      <c r="M284" s="209"/>
      <c r="N284"/>
      <c r="O284" s="226"/>
      <c r="P284"/>
      <c r="Q284"/>
      <c r="R284"/>
    </row>
    <row r="285" spans="4:18" s="18" customFormat="1" ht="12.75">
      <c r="D285" s="52"/>
      <c r="J285"/>
      <c r="K285"/>
      <c r="L285"/>
      <c r="M285" s="209"/>
      <c r="N285"/>
      <c r="O285" s="226"/>
      <c r="P285"/>
      <c r="Q285"/>
      <c r="R285"/>
    </row>
    <row r="286" spans="4:18" s="18" customFormat="1" ht="12.75">
      <c r="D286" s="52"/>
      <c r="J286"/>
      <c r="K286"/>
      <c r="L286"/>
      <c r="M286" s="209"/>
      <c r="N286"/>
      <c r="O286" s="226"/>
      <c r="P286"/>
      <c r="Q286"/>
      <c r="R286"/>
    </row>
    <row r="287" spans="4:18" s="18" customFormat="1" ht="12.75">
      <c r="D287" s="52"/>
      <c r="J287"/>
      <c r="K287"/>
      <c r="L287"/>
      <c r="M287" s="209"/>
      <c r="N287"/>
      <c r="O287" s="226"/>
      <c r="P287"/>
      <c r="Q287"/>
      <c r="R287"/>
    </row>
    <row r="288" spans="4:18" s="18" customFormat="1" ht="12.75">
      <c r="D288" s="52"/>
      <c r="J288"/>
      <c r="K288"/>
      <c r="L288"/>
      <c r="M288" s="209"/>
      <c r="N288"/>
      <c r="O288" s="226"/>
      <c r="P288"/>
      <c r="Q288"/>
      <c r="R288"/>
    </row>
    <row r="289" spans="4:18" s="18" customFormat="1" ht="12.75">
      <c r="D289" s="52"/>
      <c r="J289"/>
      <c r="K289"/>
      <c r="L289"/>
      <c r="M289" s="209"/>
      <c r="N289"/>
      <c r="O289" s="226"/>
      <c r="P289"/>
      <c r="Q289"/>
      <c r="R289"/>
    </row>
    <row r="290" spans="4:18" s="18" customFormat="1" ht="12.75">
      <c r="D290" s="52"/>
      <c r="J290"/>
      <c r="K290"/>
      <c r="L290"/>
      <c r="M290" s="209"/>
      <c r="N290"/>
      <c r="O290" s="226"/>
      <c r="P290"/>
      <c r="Q290"/>
      <c r="R290"/>
    </row>
    <row r="291" spans="4:18" s="18" customFormat="1" ht="12.75">
      <c r="D291" s="52"/>
      <c r="J291"/>
      <c r="K291"/>
      <c r="L291"/>
      <c r="M291" s="209"/>
      <c r="N291"/>
      <c r="O291" s="226"/>
      <c r="P291"/>
      <c r="Q291"/>
      <c r="R291"/>
    </row>
    <row r="292" spans="4:18" s="18" customFormat="1" ht="12.75">
      <c r="D292" s="52"/>
      <c r="J292"/>
      <c r="K292"/>
      <c r="L292"/>
      <c r="M292" s="209"/>
      <c r="N292"/>
      <c r="O292" s="226"/>
      <c r="P292"/>
      <c r="Q292"/>
      <c r="R292"/>
    </row>
    <row r="293" spans="4:18" s="18" customFormat="1" ht="12.75">
      <c r="D293" s="52"/>
      <c r="J293"/>
      <c r="K293"/>
      <c r="L293"/>
      <c r="M293" s="209"/>
      <c r="N293"/>
      <c r="O293" s="226"/>
      <c r="P293"/>
      <c r="Q293"/>
      <c r="R293"/>
    </row>
    <row r="294" spans="4:18" s="18" customFormat="1" ht="12.75">
      <c r="D294" s="52"/>
      <c r="J294"/>
      <c r="K294"/>
      <c r="L294"/>
      <c r="M294" s="209"/>
      <c r="N294"/>
      <c r="O294" s="226"/>
      <c r="P294"/>
      <c r="Q294"/>
      <c r="R294"/>
    </row>
    <row r="295" spans="4:18" s="18" customFormat="1" ht="12.75">
      <c r="D295" s="52"/>
      <c r="J295"/>
      <c r="K295"/>
      <c r="L295"/>
      <c r="M295" s="209"/>
      <c r="N295"/>
      <c r="O295" s="226"/>
      <c r="P295"/>
      <c r="Q295"/>
      <c r="R295"/>
    </row>
    <row r="296" spans="4:18" s="18" customFormat="1" ht="12.75">
      <c r="D296" s="52"/>
      <c r="J296"/>
      <c r="K296"/>
      <c r="L296"/>
      <c r="M296" s="209"/>
      <c r="N296"/>
      <c r="O296" s="226"/>
      <c r="P296"/>
      <c r="Q296"/>
      <c r="R296"/>
    </row>
    <row r="297" spans="4:18" s="18" customFormat="1" ht="12.75">
      <c r="D297" s="52"/>
      <c r="J297"/>
      <c r="K297"/>
      <c r="L297"/>
      <c r="M297" s="209"/>
      <c r="N297"/>
      <c r="O297" s="226"/>
      <c r="P297"/>
      <c r="Q297"/>
      <c r="R297"/>
    </row>
    <row r="298" spans="4:18" s="18" customFormat="1" ht="12.75">
      <c r="D298" s="52"/>
      <c r="J298"/>
      <c r="K298"/>
      <c r="L298"/>
      <c r="M298" s="209"/>
      <c r="N298"/>
      <c r="O298" s="226"/>
      <c r="P298"/>
      <c r="Q298"/>
      <c r="R298"/>
    </row>
    <row r="299" spans="4:18" s="18" customFormat="1" ht="12.75">
      <c r="D299" s="52"/>
      <c r="J299"/>
      <c r="K299"/>
      <c r="L299"/>
      <c r="M299" s="209"/>
      <c r="N299"/>
      <c r="O299" s="226"/>
      <c r="P299"/>
      <c r="Q299"/>
      <c r="R299"/>
    </row>
    <row r="300" spans="4:18" s="18" customFormat="1" ht="12.75">
      <c r="D300" s="52"/>
      <c r="J300"/>
      <c r="K300"/>
      <c r="L300"/>
      <c r="M300" s="209"/>
      <c r="N300"/>
      <c r="O300" s="226"/>
      <c r="P300"/>
      <c r="Q300"/>
      <c r="R300"/>
    </row>
    <row r="301" spans="4:18" s="18" customFormat="1" ht="12.75">
      <c r="D301" s="52"/>
      <c r="J301"/>
      <c r="K301"/>
      <c r="L301"/>
      <c r="M301" s="209"/>
      <c r="N301"/>
      <c r="O301" s="226"/>
      <c r="P301"/>
      <c r="Q301"/>
      <c r="R301"/>
    </row>
    <row r="302" spans="4:18" s="18" customFormat="1" ht="12.75">
      <c r="D302" s="52"/>
      <c r="J302"/>
      <c r="K302"/>
      <c r="L302"/>
      <c r="M302" s="209"/>
      <c r="N302"/>
      <c r="O302" s="226"/>
      <c r="P302"/>
      <c r="Q302"/>
      <c r="R302"/>
    </row>
    <row r="303" spans="4:18" s="18" customFormat="1" ht="12.75">
      <c r="D303" s="52"/>
      <c r="J303"/>
      <c r="K303"/>
      <c r="L303"/>
      <c r="M303" s="209"/>
      <c r="N303"/>
      <c r="O303" s="226"/>
      <c r="P303"/>
      <c r="Q303"/>
      <c r="R303"/>
    </row>
    <row r="304" spans="4:18" s="18" customFormat="1" ht="12.75">
      <c r="D304" s="52"/>
      <c r="J304"/>
      <c r="K304"/>
      <c r="L304"/>
      <c r="M304" s="209"/>
      <c r="N304"/>
      <c r="O304" s="226"/>
      <c r="P304"/>
      <c r="Q304"/>
      <c r="R304"/>
    </row>
    <row r="305" spans="4:18" s="18" customFormat="1" ht="12.75">
      <c r="D305" s="52"/>
      <c r="J305"/>
      <c r="K305"/>
      <c r="L305"/>
      <c r="M305" s="209"/>
      <c r="N305"/>
      <c r="O305" s="226"/>
      <c r="P305"/>
      <c r="Q305"/>
      <c r="R305"/>
    </row>
    <row r="306" spans="4:18" s="18" customFormat="1" ht="12.75">
      <c r="D306" s="52"/>
      <c r="J306"/>
      <c r="K306"/>
      <c r="L306"/>
      <c r="M306" s="209"/>
      <c r="N306"/>
      <c r="O306" s="226"/>
      <c r="P306"/>
      <c r="Q306"/>
      <c r="R306"/>
    </row>
    <row r="307" spans="4:18" s="18" customFormat="1" ht="12.75">
      <c r="D307" s="52"/>
      <c r="J307"/>
      <c r="K307"/>
      <c r="L307"/>
      <c r="M307" s="209"/>
      <c r="N307"/>
      <c r="O307" s="226"/>
      <c r="P307"/>
      <c r="Q307"/>
      <c r="R307"/>
    </row>
    <row r="308" spans="4:18" s="18" customFormat="1" ht="12.75">
      <c r="D308" s="52"/>
      <c r="J308"/>
      <c r="K308"/>
      <c r="L308"/>
      <c r="M308" s="209"/>
      <c r="N308"/>
      <c r="O308" s="226"/>
      <c r="P308"/>
      <c r="Q308"/>
      <c r="R308"/>
    </row>
    <row r="309" spans="4:18" s="18" customFormat="1" ht="12.75">
      <c r="D309" s="52"/>
      <c r="J309"/>
      <c r="K309"/>
      <c r="L309"/>
      <c r="M309" s="209"/>
      <c r="N309"/>
      <c r="O309" s="226"/>
      <c r="P309"/>
      <c r="Q309"/>
      <c r="R309"/>
    </row>
    <row r="310" spans="4:18" s="18" customFormat="1" ht="12.75">
      <c r="D310" s="52"/>
      <c r="J310"/>
      <c r="K310"/>
      <c r="L310"/>
      <c r="M310" s="209"/>
      <c r="N310"/>
      <c r="O310" s="226"/>
      <c r="P310"/>
      <c r="Q310"/>
      <c r="R310"/>
    </row>
    <row r="311" spans="4:18" s="18" customFormat="1" ht="12.75">
      <c r="D311" s="52"/>
      <c r="J311"/>
      <c r="K311"/>
      <c r="L311"/>
      <c r="M311" s="209"/>
      <c r="N311"/>
      <c r="O311" s="226"/>
      <c r="P311"/>
      <c r="Q311"/>
      <c r="R311"/>
    </row>
    <row r="312" spans="4:18" s="18" customFormat="1" ht="12.75">
      <c r="D312" s="52"/>
      <c r="J312"/>
      <c r="K312"/>
      <c r="L312"/>
      <c r="M312" s="209"/>
      <c r="N312"/>
      <c r="O312" s="226"/>
      <c r="P312"/>
      <c r="Q312"/>
      <c r="R312"/>
    </row>
    <row r="313" spans="4:18" s="18" customFormat="1" ht="12.75">
      <c r="D313" s="52"/>
      <c r="J313"/>
      <c r="K313"/>
      <c r="L313"/>
      <c r="M313" s="209"/>
      <c r="N313"/>
      <c r="O313" s="226"/>
      <c r="P313"/>
      <c r="Q313"/>
      <c r="R313"/>
    </row>
    <row r="314" spans="4:18" s="18" customFormat="1" ht="12.75">
      <c r="D314" s="52"/>
      <c r="J314"/>
      <c r="K314"/>
      <c r="L314"/>
      <c r="M314" s="209"/>
      <c r="N314"/>
      <c r="O314" s="226"/>
      <c r="P314"/>
      <c r="Q314"/>
      <c r="R314"/>
    </row>
    <row r="315" spans="4:18" s="18" customFormat="1" ht="12.75">
      <c r="D315" s="52"/>
      <c r="J315"/>
      <c r="K315"/>
      <c r="L315"/>
      <c r="M315" s="209"/>
      <c r="N315"/>
      <c r="O315" s="226"/>
      <c r="P315"/>
      <c r="Q315"/>
      <c r="R315"/>
    </row>
    <row r="316" spans="4:18" s="18" customFormat="1" ht="12.75">
      <c r="D316" s="52"/>
      <c r="J316"/>
      <c r="K316"/>
      <c r="L316"/>
      <c r="M316" s="209"/>
      <c r="N316"/>
      <c r="O316" s="226"/>
      <c r="P316"/>
      <c r="Q316"/>
      <c r="R316"/>
    </row>
    <row r="317" spans="4:18" s="18" customFormat="1" ht="12.75">
      <c r="D317" s="52"/>
      <c r="J317"/>
      <c r="K317"/>
      <c r="L317"/>
      <c r="M317" s="209"/>
      <c r="N317"/>
      <c r="O317" s="226"/>
      <c r="P317"/>
      <c r="Q317"/>
      <c r="R317"/>
    </row>
    <row r="318" spans="4:18" s="18" customFormat="1" ht="12.75">
      <c r="D318" s="52"/>
      <c r="J318"/>
      <c r="K318"/>
      <c r="L318"/>
      <c r="M318" s="209"/>
      <c r="N318"/>
      <c r="O318" s="226"/>
      <c r="P318"/>
      <c r="Q318"/>
      <c r="R318"/>
    </row>
    <row r="319" spans="4:18" s="18" customFormat="1" ht="12.75">
      <c r="D319" s="52"/>
      <c r="J319"/>
      <c r="K319"/>
      <c r="L319"/>
      <c r="M319" s="209"/>
      <c r="N319"/>
      <c r="O319" s="226"/>
      <c r="P319"/>
      <c r="Q319"/>
      <c r="R319"/>
    </row>
    <row r="320" spans="4:18" s="18" customFormat="1" ht="12.75">
      <c r="D320" s="52"/>
      <c r="J320"/>
      <c r="K320"/>
      <c r="L320"/>
      <c r="M320" s="209"/>
      <c r="N320"/>
      <c r="O320" s="226"/>
      <c r="P320"/>
      <c r="Q320"/>
      <c r="R320"/>
    </row>
    <row r="321" spans="4:18" s="18" customFormat="1" ht="12.75">
      <c r="D321" s="52"/>
      <c r="J321"/>
      <c r="K321"/>
      <c r="L321"/>
      <c r="M321" s="209"/>
      <c r="N321"/>
      <c r="O321" s="226"/>
      <c r="P321"/>
      <c r="Q321"/>
      <c r="R321"/>
    </row>
    <row r="322" spans="4:18" s="18" customFormat="1" ht="12.75">
      <c r="D322" s="52"/>
      <c r="J322"/>
      <c r="K322"/>
      <c r="L322"/>
      <c r="M322" s="209"/>
      <c r="N322"/>
      <c r="O322" s="226"/>
      <c r="P322"/>
      <c r="Q322"/>
      <c r="R322"/>
    </row>
    <row r="323" spans="4:18" s="18" customFormat="1" ht="12.75">
      <c r="D323" s="52"/>
      <c r="J323"/>
      <c r="K323"/>
      <c r="L323"/>
      <c r="M323" s="209"/>
      <c r="N323"/>
      <c r="O323" s="226"/>
      <c r="P323"/>
      <c r="Q323"/>
      <c r="R323"/>
    </row>
    <row r="324" spans="4:18" s="18" customFormat="1" ht="12.75">
      <c r="D324" s="52"/>
      <c r="J324"/>
      <c r="K324"/>
      <c r="L324"/>
      <c r="M324" s="209"/>
      <c r="N324"/>
      <c r="O324" s="226"/>
      <c r="P324"/>
      <c r="Q324"/>
      <c r="R324"/>
    </row>
    <row r="325" spans="4:18" s="18" customFormat="1" ht="12.75">
      <c r="D325" s="52"/>
      <c r="J325"/>
      <c r="K325"/>
      <c r="L325"/>
      <c r="M325" s="209"/>
      <c r="N325"/>
      <c r="O325" s="226"/>
      <c r="P325"/>
      <c r="Q325"/>
      <c r="R325"/>
    </row>
    <row r="326" spans="4:18" s="18" customFormat="1" ht="12.75">
      <c r="D326" s="52"/>
      <c r="J326"/>
      <c r="K326"/>
      <c r="L326"/>
      <c r="M326" s="209"/>
      <c r="N326"/>
      <c r="O326" s="226"/>
      <c r="P326"/>
      <c r="Q326"/>
      <c r="R326"/>
    </row>
    <row r="327" spans="4:18" s="18" customFormat="1" ht="12.75">
      <c r="D327" s="52"/>
      <c r="J327"/>
      <c r="K327"/>
      <c r="L327"/>
      <c r="M327" s="209"/>
      <c r="N327"/>
      <c r="O327" s="226"/>
      <c r="P327"/>
      <c r="Q327"/>
      <c r="R327"/>
    </row>
    <row r="328" spans="4:18" s="18" customFormat="1" ht="12.75">
      <c r="D328" s="52"/>
      <c r="J328"/>
      <c r="K328"/>
      <c r="L328"/>
      <c r="M328" s="209"/>
      <c r="N328"/>
      <c r="O328" s="226"/>
      <c r="P328"/>
      <c r="Q328"/>
      <c r="R328"/>
    </row>
    <row r="329" spans="4:18" s="18" customFormat="1" ht="12.75">
      <c r="D329" s="52"/>
      <c r="J329"/>
      <c r="K329"/>
      <c r="L329"/>
      <c r="M329" s="209"/>
      <c r="N329"/>
      <c r="O329" s="226"/>
      <c r="P329"/>
      <c r="Q329"/>
      <c r="R329"/>
    </row>
    <row r="330" spans="4:18" s="18" customFormat="1" ht="12.75">
      <c r="D330" s="52"/>
      <c r="J330"/>
      <c r="K330"/>
      <c r="L330"/>
      <c r="M330" s="209"/>
      <c r="N330"/>
      <c r="O330" s="226"/>
      <c r="P330"/>
      <c r="Q330"/>
      <c r="R330"/>
    </row>
    <row r="331" spans="4:18" s="18" customFormat="1" ht="12.75">
      <c r="D331" s="52"/>
      <c r="J331"/>
      <c r="K331"/>
      <c r="L331"/>
      <c r="M331" s="209"/>
      <c r="N331"/>
      <c r="O331" s="226"/>
      <c r="P331"/>
      <c r="Q331"/>
      <c r="R331"/>
    </row>
    <row r="332" spans="4:18" s="18" customFormat="1" ht="12.75">
      <c r="D332" s="52"/>
      <c r="J332"/>
      <c r="K332"/>
      <c r="L332"/>
      <c r="M332" s="209"/>
      <c r="N332"/>
      <c r="O332" s="226"/>
      <c r="P332"/>
      <c r="Q332"/>
      <c r="R332"/>
    </row>
    <row r="333" spans="4:18" s="18" customFormat="1" ht="12.75">
      <c r="D333" s="52"/>
      <c r="J333"/>
      <c r="K333"/>
      <c r="L333"/>
      <c r="M333" s="209"/>
      <c r="N333"/>
      <c r="O333" s="226"/>
      <c r="P333"/>
      <c r="Q333"/>
      <c r="R333"/>
    </row>
    <row r="334" spans="4:18" s="18" customFormat="1" ht="12.75">
      <c r="D334" s="52"/>
      <c r="J334"/>
      <c r="K334"/>
      <c r="L334"/>
      <c r="M334" s="209"/>
      <c r="N334"/>
      <c r="O334" s="226"/>
      <c r="P334"/>
      <c r="Q334"/>
      <c r="R334"/>
    </row>
    <row r="335" spans="4:18" s="18" customFormat="1" ht="12.75">
      <c r="D335" s="52"/>
      <c r="J335"/>
      <c r="K335"/>
      <c r="L335"/>
      <c r="M335" s="209"/>
      <c r="N335"/>
      <c r="O335" s="226"/>
      <c r="P335"/>
      <c r="Q335"/>
      <c r="R335"/>
    </row>
    <row r="336" spans="4:18" s="18" customFormat="1" ht="12.75">
      <c r="D336" s="52"/>
      <c r="J336"/>
      <c r="K336"/>
      <c r="L336"/>
      <c r="M336" s="209"/>
      <c r="N336"/>
      <c r="O336" s="226"/>
      <c r="P336"/>
      <c r="Q336"/>
      <c r="R336"/>
    </row>
    <row r="337" spans="4:18" s="18" customFormat="1" ht="12.75">
      <c r="D337" s="52"/>
      <c r="J337"/>
      <c r="K337"/>
      <c r="L337"/>
      <c r="M337" s="209"/>
      <c r="N337"/>
      <c r="O337" s="226"/>
      <c r="P337"/>
      <c r="Q337"/>
      <c r="R337"/>
    </row>
    <row r="338" spans="4:18" s="18" customFormat="1" ht="12.75">
      <c r="D338" s="52"/>
      <c r="J338"/>
      <c r="K338"/>
      <c r="L338"/>
      <c r="M338" s="209"/>
      <c r="N338"/>
      <c r="O338" s="226"/>
      <c r="P338"/>
      <c r="Q338"/>
      <c r="R338"/>
    </row>
    <row r="339" spans="4:18" s="18" customFormat="1" ht="12.75">
      <c r="D339" s="52"/>
      <c r="J339"/>
      <c r="K339"/>
      <c r="L339"/>
      <c r="M339" s="209"/>
      <c r="N339"/>
      <c r="O339" s="226"/>
      <c r="P339"/>
      <c r="Q339"/>
      <c r="R339"/>
    </row>
    <row r="340" spans="4:18" s="18" customFormat="1" ht="12.75">
      <c r="D340" s="52"/>
      <c r="J340"/>
      <c r="K340"/>
      <c r="L340"/>
      <c r="M340" s="209"/>
      <c r="N340"/>
      <c r="O340" s="226"/>
      <c r="P340"/>
      <c r="Q340"/>
      <c r="R340"/>
    </row>
    <row r="341" spans="4:18" s="18" customFormat="1" ht="12.75">
      <c r="D341" s="52"/>
      <c r="J341"/>
      <c r="K341"/>
      <c r="L341"/>
      <c r="M341" s="209"/>
      <c r="N341"/>
      <c r="O341" s="226"/>
      <c r="P341"/>
      <c r="Q341"/>
      <c r="R341"/>
    </row>
    <row r="342" spans="4:18" s="18" customFormat="1" ht="12.75">
      <c r="D342" s="52"/>
      <c r="J342"/>
      <c r="K342"/>
      <c r="L342"/>
      <c r="M342" s="209"/>
      <c r="N342"/>
      <c r="O342" s="226"/>
      <c r="P342"/>
      <c r="Q342"/>
      <c r="R342"/>
    </row>
    <row r="343" spans="4:18" s="18" customFormat="1" ht="12.75">
      <c r="D343" s="52"/>
      <c r="J343"/>
      <c r="K343"/>
      <c r="L343"/>
      <c r="M343" s="209"/>
      <c r="N343"/>
      <c r="O343" s="226"/>
      <c r="P343"/>
      <c r="Q343"/>
      <c r="R343"/>
    </row>
    <row r="344" spans="4:18" s="18" customFormat="1" ht="12.75">
      <c r="D344" s="52"/>
      <c r="J344"/>
      <c r="K344"/>
      <c r="L344"/>
      <c r="M344" s="209"/>
      <c r="N344"/>
      <c r="O344" s="226"/>
      <c r="P344"/>
      <c r="Q344"/>
      <c r="R344"/>
    </row>
    <row r="345" spans="4:18" s="18" customFormat="1" ht="12.75">
      <c r="D345" s="52"/>
      <c r="J345"/>
      <c r="K345"/>
      <c r="L345"/>
      <c r="M345" s="209"/>
      <c r="N345"/>
      <c r="O345" s="226"/>
      <c r="P345"/>
      <c r="Q345"/>
      <c r="R345"/>
    </row>
    <row r="346" spans="4:18" s="18" customFormat="1" ht="12.75">
      <c r="D346" s="52"/>
      <c r="J346"/>
      <c r="K346"/>
      <c r="L346"/>
      <c r="M346" s="209"/>
      <c r="N346"/>
      <c r="O346" s="226"/>
      <c r="P346"/>
      <c r="Q346"/>
      <c r="R346"/>
    </row>
    <row r="347" spans="4:18" s="18" customFormat="1" ht="12.75">
      <c r="D347" s="52"/>
      <c r="J347"/>
      <c r="K347"/>
      <c r="L347"/>
      <c r="M347" s="209"/>
      <c r="N347"/>
      <c r="O347" s="226"/>
      <c r="P347"/>
      <c r="Q347"/>
      <c r="R347"/>
    </row>
    <row r="348" spans="4:18" s="18" customFormat="1" ht="12.75">
      <c r="D348" s="52"/>
      <c r="J348"/>
      <c r="K348"/>
      <c r="L348"/>
      <c r="M348" s="209"/>
      <c r="N348"/>
      <c r="O348" s="226"/>
      <c r="P348"/>
      <c r="Q348"/>
      <c r="R348"/>
    </row>
    <row r="349" spans="4:18" s="18" customFormat="1" ht="12.75">
      <c r="D349" s="52"/>
      <c r="J349"/>
      <c r="K349"/>
      <c r="L349"/>
      <c r="M349" s="209"/>
      <c r="N349"/>
      <c r="O349" s="226"/>
      <c r="P349"/>
      <c r="Q349"/>
      <c r="R349"/>
    </row>
    <row r="350" spans="4:18" s="18" customFormat="1" ht="12.75">
      <c r="D350" s="52"/>
      <c r="J350"/>
      <c r="K350"/>
      <c r="L350"/>
      <c r="M350" s="209"/>
      <c r="N350"/>
      <c r="O350" s="226"/>
      <c r="P350"/>
      <c r="Q350"/>
      <c r="R350"/>
    </row>
    <row r="351" spans="4:18" s="18" customFormat="1" ht="12.75">
      <c r="D351" s="52"/>
      <c r="J351"/>
      <c r="K351"/>
      <c r="L351"/>
      <c r="M351" s="209"/>
      <c r="N351"/>
      <c r="O351" s="226"/>
      <c r="P351"/>
      <c r="Q351"/>
      <c r="R351"/>
    </row>
    <row r="352" spans="4:18" s="18" customFormat="1" ht="12.75">
      <c r="D352" s="52"/>
      <c r="J352"/>
      <c r="K352"/>
      <c r="L352"/>
      <c r="M352" s="209"/>
      <c r="N352"/>
      <c r="O352" s="226"/>
      <c r="P352"/>
      <c r="Q352"/>
      <c r="R352"/>
    </row>
    <row r="353" spans="4:18" s="18" customFormat="1" ht="12.75">
      <c r="D353" s="52"/>
      <c r="J353"/>
      <c r="K353"/>
      <c r="L353"/>
      <c r="M353" s="209"/>
      <c r="N353"/>
      <c r="O353" s="226"/>
      <c r="P353"/>
      <c r="Q353"/>
      <c r="R353"/>
    </row>
    <row r="354" spans="4:18" s="18" customFormat="1" ht="12.75">
      <c r="D354" s="52"/>
      <c r="J354"/>
      <c r="K354"/>
      <c r="L354"/>
      <c r="M354" s="209"/>
      <c r="N354"/>
      <c r="O354" s="226"/>
      <c r="P354"/>
      <c r="Q354"/>
      <c r="R354"/>
    </row>
    <row r="355" spans="4:18" s="18" customFormat="1" ht="12.75">
      <c r="D355" s="52"/>
      <c r="J355"/>
      <c r="K355"/>
      <c r="L355"/>
      <c r="M355" s="209"/>
      <c r="N355"/>
      <c r="O355" s="226"/>
      <c r="P355"/>
      <c r="Q355"/>
      <c r="R355"/>
    </row>
    <row r="356" spans="4:18" s="18" customFormat="1" ht="12.75">
      <c r="D356" s="52"/>
      <c r="J356"/>
      <c r="K356"/>
      <c r="L356"/>
      <c r="M356" s="209"/>
      <c r="N356"/>
      <c r="O356" s="226"/>
      <c r="P356"/>
      <c r="Q356"/>
      <c r="R356"/>
    </row>
    <row r="357" spans="4:18" s="18" customFormat="1" ht="12.75">
      <c r="D357" s="52"/>
      <c r="J357"/>
      <c r="K357"/>
      <c r="L357"/>
      <c r="M357" s="209"/>
      <c r="N357"/>
      <c r="O357" s="226"/>
      <c r="P357"/>
      <c r="Q357"/>
      <c r="R357"/>
    </row>
    <row r="358" spans="4:18" s="18" customFormat="1" ht="12.75">
      <c r="D358" s="52"/>
      <c r="J358"/>
      <c r="K358"/>
      <c r="L358"/>
      <c r="M358" s="209"/>
      <c r="N358"/>
      <c r="O358" s="226"/>
      <c r="P358"/>
      <c r="Q358"/>
      <c r="R358"/>
    </row>
    <row r="359" spans="4:18" s="18" customFormat="1" ht="12.75">
      <c r="D359" s="52"/>
      <c r="J359"/>
      <c r="K359"/>
      <c r="L359"/>
      <c r="M359" s="209"/>
      <c r="N359"/>
      <c r="O359" s="226"/>
      <c r="P359"/>
      <c r="Q359"/>
      <c r="R359"/>
    </row>
    <row r="360" spans="4:18" s="18" customFormat="1" ht="12.75">
      <c r="D360" s="52"/>
      <c r="J360"/>
      <c r="K360"/>
      <c r="L360"/>
      <c r="M360" s="209"/>
      <c r="N360"/>
      <c r="O360" s="226"/>
      <c r="P360"/>
      <c r="Q360"/>
      <c r="R360"/>
    </row>
    <row r="361" spans="4:18" s="18" customFormat="1" ht="12.75">
      <c r="D361" s="52"/>
      <c r="J361"/>
      <c r="K361"/>
      <c r="L361"/>
      <c r="M361" s="209"/>
      <c r="N361"/>
      <c r="O361" s="226"/>
      <c r="P361"/>
      <c r="Q361"/>
      <c r="R361"/>
    </row>
    <row r="362" spans="1:13" ht="12.75">
      <c r="A362" s="18"/>
      <c r="B362" s="18"/>
      <c r="C362" s="18"/>
      <c r="D362" s="52"/>
      <c r="E362" s="18"/>
      <c r="F362" s="18"/>
      <c r="G362" s="18"/>
      <c r="H362" s="18"/>
      <c r="I362" s="18"/>
      <c r="M362" s="209"/>
    </row>
  </sheetData>
  <mergeCells count="8">
    <mergeCell ref="H61:I61"/>
    <mergeCell ref="J24:L24"/>
    <mergeCell ref="J50:L50"/>
    <mergeCell ref="J16:L16"/>
    <mergeCell ref="B3:C3"/>
    <mergeCell ref="B4:C4"/>
    <mergeCell ref="B5:C5"/>
    <mergeCell ref="J10:L10"/>
  </mergeCells>
  <printOptions/>
  <pageMargins left="0.5905511811023623" right="0.5905511811023623" top="0.4724409448818898" bottom="0.4724409448818898" header="0.5118110236220472" footer="0.35433070866141736"/>
  <pageSetup fitToHeight="2" fitToWidth="1" horizontalDpi="600" verticalDpi="600" orientation="landscape" paperSize="9" scale="74" r:id="rId3"/>
  <headerFooter alignWithMargins="0">
    <oddHeader>&amp;L&amp;8Page &amp;P&amp;R&amp;8Travel_Expense_Report.xls</oddHeader>
  </headerFooter>
  <legacyDrawing r:id="rId2"/>
  <oleObjects>
    <oleObject progId="Word.Picture.8" shapeId="4880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Virtouch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TravelReportSimon</dc:title>
  <dc:subject>Trip to Amsterdam</dc:subject>
  <dc:creator>Limor</dc:creator>
  <cp:keywords/>
  <dc:description/>
  <cp:lastModifiedBy>Simon van Dam</cp:lastModifiedBy>
  <cp:lastPrinted>2004-10-24T17:39:51Z</cp:lastPrinted>
  <dcterms:created xsi:type="dcterms:W3CDTF">2004-01-13T10:08:59Z</dcterms:created>
  <dcterms:modified xsi:type="dcterms:W3CDTF">2009-07-22T10:37:37Z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